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ปี 63\จัดซื้อจัดจ้าง\รายงานผลโครงการ\"/>
    </mc:Choice>
  </mc:AlternateContent>
  <bookViews>
    <workbookView xWindow="0" yWindow="0" windowWidth="17970" windowHeight="7620"/>
  </bookViews>
  <sheets>
    <sheet name="Sheet1" sheetId="1" r:id="rId1"/>
  </sheets>
  <definedNames>
    <definedName name="_xlnm.Print_Titles" localSheetId="0">Sheet1!$2:$5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1" i="1" l="1"/>
  <c r="J110" i="1"/>
  <c r="L76" i="1"/>
  <c r="K6" i="1"/>
  <c r="J6" i="1"/>
  <c r="I6" i="1"/>
  <c r="D6" i="1"/>
  <c r="E6" i="1"/>
  <c r="K10" i="1"/>
  <c r="K9" i="1"/>
  <c r="J9" i="1"/>
  <c r="I9" i="1"/>
  <c r="L9" i="1" s="1"/>
  <c r="K8" i="1"/>
  <c r="J8" i="1"/>
  <c r="I8" i="1"/>
  <c r="K18" i="1"/>
  <c r="L17" i="1"/>
  <c r="L33" i="1"/>
  <c r="K33" i="1"/>
  <c r="J33" i="1"/>
  <c r="I33" i="1"/>
  <c r="L37" i="1"/>
  <c r="K23" i="1" l="1"/>
  <c r="J23" i="1"/>
  <c r="I23" i="1"/>
  <c r="E23" i="1"/>
  <c r="D23" i="1"/>
  <c r="L26" i="1"/>
  <c r="L63" i="1"/>
  <c r="L13" i="1"/>
  <c r="L59" i="1"/>
  <c r="L29" i="1"/>
  <c r="L73" i="1"/>
  <c r="L72" i="1"/>
  <c r="K71" i="1"/>
  <c r="J71" i="1"/>
  <c r="I71" i="1"/>
  <c r="L70" i="1"/>
  <c r="L69" i="1"/>
  <c r="L71" i="1" s="1"/>
  <c r="J68" i="1"/>
  <c r="L68" i="1" s="1"/>
  <c r="L67" i="1"/>
  <c r="L66" i="1"/>
  <c r="K75" i="1" l="1"/>
  <c r="D75" i="1"/>
  <c r="K88" i="1"/>
  <c r="J88" i="1"/>
  <c r="J75" i="1" s="1"/>
  <c r="E88" i="1"/>
  <c r="E75" i="1" s="1"/>
  <c r="L75" i="1" l="1"/>
  <c r="L88" i="1"/>
  <c r="K61" i="1"/>
  <c r="J61" i="1"/>
  <c r="K48" i="1"/>
  <c r="J48" i="1"/>
  <c r="I48" i="1"/>
  <c r="E48" i="1"/>
  <c r="K7" i="1"/>
  <c r="J7" i="1"/>
  <c r="L8" i="1"/>
  <c r="L10" i="1" s="1"/>
  <c r="L58" i="1"/>
  <c r="L60" i="1" s="1"/>
  <c r="L23" i="1"/>
  <c r="L55" i="1"/>
  <c r="J32" i="1"/>
  <c r="L39" i="1"/>
  <c r="L36" i="1"/>
  <c r="L52" i="1"/>
  <c r="L7" i="1" l="1"/>
  <c r="I7" i="1"/>
  <c r="K32" i="1"/>
  <c r="L48" i="1" l="1"/>
  <c r="L62" i="1" l="1"/>
  <c r="L61" i="1" s="1"/>
  <c r="E61" i="1"/>
  <c r="L49" i="1"/>
  <c r="I32" i="1"/>
  <c r="E32" i="1"/>
  <c r="L20" i="1"/>
  <c r="L16" i="1"/>
  <c r="L18" i="1" s="1"/>
  <c r="L12" i="1"/>
  <c r="E8" i="1"/>
  <c r="E7" i="1" s="1"/>
  <c r="D7" i="1"/>
  <c r="L32" i="1" l="1"/>
  <c r="L6" i="1"/>
</calcChain>
</file>

<file path=xl/sharedStrings.xml><?xml version="1.0" encoding="utf-8"?>
<sst xmlns="http://schemas.openxmlformats.org/spreadsheetml/2006/main" count="257" uniqueCount="97">
  <si>
    <t>ผลผลิต : ผู้สำเร็จการศึกษาด้านสังคมศาสตร์</t>
  </si>
  <si>
    <t>คณะศิลปศาสตร์</t>
  </si>
  <si>
    <t>ลำดับที่</t>
  </si>
  <si>
    <t>ชื่องาน/กิจกรรม/โครงการ</t>
  </si>
  <si>
    <t>ผลผลิต</t>
  </si>
  <si>
    <t>งบประมาณ</t>
  </si>
  <si>
    <t>งบดำเนินงาน</t>
  </si>
  <si>
    <t>รวม</t>
  </si>
  <si>
    <t>ผู้รับผิดชอบ</t>
  </si>
  <si>
    <t>หน่วยนับ</t>
  </si>
  <si>
    <t>แผน</t>
  </si>
  <si>
    <t>ผล</t>
  </si>
  <si>
    <t>แหล่งงบประมาณ</t>
  </si>
  <si>
    <t>ค่าตอบแทน</t>
  </si>
  <si>
    <t>ค่าใช้สอย</t>
  </si>
  <si>
    <t>ค่าวัสดุ</t>
  </si>
  <si>
    <t>คน</t>
  </si>
  <si>
    <t>ฝ่ายบริหารและแผนฯ</t>
  </si>
  <si>
    <t>รายได้</t>
  </si>
  <si>
    <t>ผลการดำเนินการ</t>
  </si>
  <si>
    <t>คงเหลือ</t>
  </si>
  <si>
    <t>1.2 อบรมเชิงปฏิบัติการการจัดทำแผนยุทธศาสตร์ คณะศิลปศาสตร์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</si>
  <si>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โครงการประกันคุณภาพการศึกษา 1 โครงการ</t>
    </r>
  </si>
  <si>
    <t>ฝ่ายประกันคุณภาพ</t>
  </si>
  <si>
    <t>แผ่นดิน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</si>
  <si>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ด้านทำนุบำรุงศิลปวัฒนธรรม 1 โครงการ</t>
    </r>
  </si>
  <si>
    <t>อ.พชรมณ บุญแสน</t>
  </si>
  <si>
    <t>ระยะเวลาดำเนินโครงการ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</si>
  <si>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อบรมเชิงปฏิบัติการการบริหารความเสี่ยง คณะศิลปศาสตร์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</si>
  <si>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อบรมเชิงปฏิบัติการการจัดทำแผนยุทธศาสตร์ คณะศิลปศาสตร์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</si>
  <si>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การจัดการความรู้ (KM)</t>
    </r>
  </si>
  <si>
    <t>โครงการบริหารจัดการกลยุทธ์ระดับคณะ</t>
  </si>
  <si>
    <t>1.1 อบรมเชิงปฏิบัติการการบริหารความเสี่ยง คณะศิลปศาสตร์</t>
  </si>
  <si>
    <t>23 ธ.ค. 62</t>
  </si>
  <si>
    <t>12 ม๊.ค. 63</t>
  </si>
  <si>
    <t>1.3 อบรมเชิงปฏิบัติการการจัดการความรู้ (KM)</t>
  </si>
  <si>
    <t>13 ม.ค. 63</t>
  </si>
  <si>
    <t>โครงการเตรียมความพร้อมนักศึกษา คณะศิลปศาสตร์</t>
  </si>
  <si>
    <t>ฝ่ายวิชาการฯ</t>
  </si>
  <si>
    <t>โครงการเพื่อการตรวจประกันคุณภาพการศึกษา ประจำปีการศึกษา 2562</t>
  </si>
  <si>
    <t>1.1 การตรวจประกันคุณภาพการศึกษาภายใน ระดับหลักสูตรภาษาอังกฤษเพื่อการสื่อสารสากล</t>
  </si>
  <si>
    <t>1.2 การตรวจประกันคุณภาพการศึกษาภายใน ระดับหลักสูตรการท่องเที่ยวและการโรงแรม</t>
  </si>
  <si>
    <t>1.3 การตรวจประกันคุณภาพการศึกษาภายใน ระดับสำนักงานคณะศิลปศาสตร์</t>
  </si>
  <si>
    <t>1.4 ตรวจประเมินคุณภาพการศึกษาภายใน คณะศิลปศาสตร์</t>
  </si>
  <si>
    <t>ไตรมาสที่ 4</t>
  </si>
  <si>
    <t>โครงการพัฒนาทักษะการเรียนรู้ทางเทคโนโลยีและนวัตกรรมสู่ศตวรรษที่ 21</t>
  </si>
  <si>
    <t>ไตรมาสที่ 2</t>
  </si>
  <si>
    <t>โครงการอบรมเพื่อพัฒนาศักยภาพบัณฑิตคณะศิลปศาสตร์สู่ประกอบการ</t>
  </si>
  <si>
    <t>แผน/ผล ปฏิบัติงานประจำปีงบประมาณ พ.ศ. 2563</t>
  </si>
  <si>
    <t>โครงการพัฒนาตำแหน่งของบุคลากรคณะศิลปศาสตร์สายวิชาการและสายสนับสนุน</t>
  </si>
  <si>
    <t>โครงการส่งเสริมการเข้าร่วมแข่งขันทักษะวิชาการศิลปศาสตร์ราชมงคลแห่งประเทศไทย ครั้งที่ 5</t>
  </si>
  <si>
    <t>ไตรมาสที่ 1 - 2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</si>
  <si>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โครงการพัฒนาอาจารย์และบุคลากร 2 โครงการ</t>
    </r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</si>
  <si>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โครงการพัฒนาคุณภาพการศึกษา 4 โครงการ</t>
    </r>
  </si>
  <si>
    <t>โครงการอนุรักษ์และเผยแพร่ประเพณีทอดผ้าป่ากลางน้ำ</t>
  </si>
  <si>
    <t>10 - 12 พ.ย. 62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</si>
  <si>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ด้านกิจการนักศึกษา 7 โครงการ (สโมสรนักศึกษา คณะศิลปศาสตร์)</t>
    </r>
  </si>
  <si>
    <t>เดือนกุมภาพันธ์</t>
  </si>
  <si>
    <t>ฝ่ยกิจการนักศึกษา</t>
  </si>
  <si>
    <t>เดือนมีนาคม</t>
  </si>
  <si>
    <t>ฝ่ายกิจการนักศึกษา</t>
  </si>
  <si>
    <t>โครงการวันเจ้าฟ้าจักรพงษภูวนารถ ประจำปี 2563</t>
  </si>
  <si>
    <t>โครงการศิลปศาสตร์อาสา</t>
  </si>
  <si>
    <t>โครงการศิษย์อำลาครูศิลปศาสตร์ รุ่น 15</t>
  </si>
  <si>
    <t>โครงการเข้าร่วมการแข่งขันกีฬาอินทรนิลเกมส์ ครั้งที่ 22</t>
  </si>
  <si>
    <t>โครงการสานสัมพันธ์พี่น้องศิลปศาสตร์ ประจำปีการศึกษา 2563</t>
  </si>
  <si>
    <t>กิจกรรมย่อยที่ 1 เชื่อมสัมพันธ์พี่น้องศิลปศาสตร์</t>
  </si>
  <si>
    <t>กิจกรรมย่อยที่ 2 ประกดดาวเดือน ประจำปี 2563</t>
  </si>
  <si>
    <t>กิจกรรมย่อยที่ 3 พี่สอนน้อง</t>
  </si>
  <si>
    <t>กิจกรรมย่อยที่ 4 อบรมเชิงปฏิบัติการการประกันคุณภาพสำหรับผู้นำนักศึกษา</t>
  </si>
  <si>
    <t>กิจกรรมย่อยที่ 5 Freshy Day</t>
  </si>
  <si>
    <t>มิ.ย. - ก.ค. 63</t>
  </si>
  <si>
    <t>เดืนกรกฏาคม</t>
  </si>
  <si>
    <t>เดือนกรกฏาคม</t>
  </si>
  <si>
    <t>โครงการการเข้าร่วมการแข่งขันกีฬาพะยอมเกมส์ ครั้งที่ 14</t>
  </si>
  <si>
    <t>18 - 23 พ.ย. 62</t>
  </si>
  <si>
    <t>โครงการส่งเสริมการเข้าร่วมแข่งขันด้านวิชาการภายนอกสถาบัน</t>
  </si>
  <si>
    <t>กิจกรรมย่อยที่ 1 การแข่งขันรอบคัดเลือกตัวแทนนักศึกษา</t>
  </si>
  <si>
    <t xml:space="preserve">กิจกรรมย่อยที่ 2 เข้าร่วมแข่งขันทักษะทางวิชาการศิลปศาสตร์ราชมงคลแห่งประเทศไทย </t>
  </si>
  <si>
    <t xml:space="preserve">เดือนมกราคม </t>
  </si>
  <si>
    <r>
      <rPr>
        <b/>
        <u/>
        <sz val="16"/>
        <color theme="1"/>
        <rFont val="TH SarabunPSK"/>
        <family val="2"/>
      </rPr>
      <t>งบรายจ่ายอื่น</t>
    </r>
    <r>
      <rPr>
        <b/>
        <sz val="16"/>
        <color theme="1"/>
        <rFont val="TH SarabunPSK"/>
        <family val="2"/>
      </rPr>
      <t xml:space="preserve"> : ด้านบริการวิชาการ 3 โครงการ</t>
    </r>
  </si>
  <si>
    <t>โครงการฝึกอบรมเชิงปฏิบัติการด้านวิชาการแก่มัคคุเทศก์</t>
  </si>
  <si>
    <t>29-30 ส.ค. 63</t>
  </si>
  <si>
    <t>อ.วาสนา เลิกเปลี่ยน</t>
  </si>
  <si>
    <t>โครงการอบรมเชิงปฏิบัติการเพื่อเตรียมความพร้อมเพื่อสอบบรรจุข้าราชการพลเรือน</t>
  </si>
  <si>
    <t>17-18 ส.ค. 63</t>
  </si>
  <si>
    <t>โครงการการให้ความรู้ด้านภาษาแก่บุคคลภายนอก</t>
  </si>
  <si>
    <t>26-28 ส.ค. 63</t>
  </si>
  <si>
    <t>กิจกรรมย่อยที่ 1 โครงการอบรมเชิงปฏิบัติการเทคนิคการเขียนชุดโครงการวิจัยแบบบูรณาการ เพื่อวางแผนพัฒนาตำแหน่งของบุคลากรคณะศิลปศาสตร์</t>
  </si>
  <si>
    <t>กิจกรรมย่อยที่ 2 โครงการอบรมพัฒนาตำแหน่งของบุคลากรคณะศิลปศาสตร์สายสนับสนุน</t>
  </si>
  <si>
    <t>14 ก.ย. 63</t>
  </si>
  <si>
    <t>3-4 ก.ย. 63</t>
  </si>
  <si>
    <t>23-24 ก.ค. 63</t>
  </si>
  <si>
    <t>20-21 ส.ค. 63</t>
  </si>
  <si>
    <t>ฝ่ายวิชาการ</t>
  </si>
  <si>
    <t>24 ก.พ. 63</t>
  </si>
  <si>
    <t>อ.ทยาวดี คำพุฒ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</si>
</sst>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 vertical="center"/>
    </xf>
    <xf numFmtId="16" fontId="2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9" xfId="0" applyFont="1" applyBorder="1"/>
    <xf numFmtId="0" fontId="3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6" fontId="3" fillId="4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/>
    <xf numFmtId="0" fontId="3" fillId="4" borderId="4" xfId="0" applyFont="1" applyFill="1" applyBorder="1"/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4" fontId="3" fillId="0" borderId="5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 vertical="center"/>
    </xf>
    <xf numFmtId="15" fontId="3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 vertical="center"/>
    </xf>
    <xf numFmtId="15" fontId="2" fillId="5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16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2" borderId="1" xfId="0" applyFont="1" applyFill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3" fillId="6" borderId="1" xfId="0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="70" zoomScaleNormal="70" workbookViewId="0">
      <selection activeCell="H83" sqref="H83"/>
    </sheetView>
  </sheetViews>
  <sheetFormatPr defaultRowHeight="24"/>
  <cols>
    <col min="1" max="1" width="6" style="33" customWidth="1"/>
    <col min="2" max="2" width="97.140625" style="1" bestFit="1" customWidth="1"/>
    <col min="3" max="4" width="8.7109375" style="1" customWidth="1"/>
    <col min="5" max="5" width="12.5703125" style="34" customWidth="1"/>
    <col min="6" max="6" width="12.42578125" style="34" bestFit="1" customWidth="1"/>
    <col min="7" max="7" width="12" style="1" customWidth="1"/>
    <col min="8" max="8" width="20.85546875" style="1" customWidth="1"/>
    <col min="9" max="12" width="14.5703125" style="35" customWidth="1"/>
    <col min="13" max="13" width="24.5703125" style="1" bestFit="1" customWidth="1"/>
    <col min="14" max="16384" width="9.140625" style="1"/>
  </cols>
  <sheetData>
    <row r="1" spans="1:13" ht="27.75">
      <c r="A1" s="91" t="s">
        <v>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7.7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27.75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2" customFormat="1" ht="39.75" customHeight="1">
      <c r="A4" s="84" t="s">
        <v>2</v>
      </c>
      <c r="B4" s="92" t="s">
        <v>3</v>
      </c>
      <c r="C4" s="92" t="s">
        <v>4</v>
      </c>
      <c r="D4" s="92"/>
      <c r="E4" s="92" t="s">
        <v>5</v>
      </c>
      <c r="F4" s="92"/>
      <c r="G4" s="92"/>
      <c r="H4" s="84" t="s">
        <v>27</v>
      </c>
      <c r="I4" s="93" t="s">
        <v>6</v>
      </c>
      <c r="J4" s="94"/>
      <c r="K4" s="95"/>
      <c r="L4" s="96" t="s">
        <v>7</v>
      </c>
      <c r="M4" s="84" t="s">
        <v>8</v>
      </c>
    </row>
    <row r="5" spans="1:13" s="7" customFormat="1" ht="45.75" customHeight="1">
      <c r="A5" s="84"/>
      <c r="B5" s="92"/>
      <c r="C5" s="3" t="s">
        <v>9</v>
      </c>
      <c r="D5" s="4" t="s">
        <v>10</v>
      </c>
      <c r="E5" s="5" t="s">
        <v>10</v>
      </c>
      <c r="F5" s="5" t="s">
        <v>11</v>
      </c>
      <c r="G5" s="3" t="s">
        <v>12</v>
      </c>
      <c r="H5" s="84"/>
      <c r="I5" s="6" t="s">
        <v>13</v>
      </c>
      <c r="J5" s="6" t="s">
        <v>14</v>
      </c>
      <c r="K5" s="6" t="s">
        <v>15</v>
      </c>
      <c r="L5" s="97"/>
      <c r="M5" s="84"/>
    </row>
    <row r="6" spans="1:13">
      <c r="A6" s="85" t="s">
        <v>0</v>
      </c>
      <c r="B6" s="85"/>
      <c r="C6" s="8" t="s">
        <v>16</v>
      </c>
      <c r="D6" s="8">
        <f>D7+D32+D48</f>
        <v>277</v>
      </c>
      <c r="E6" s="9">
        <f>E7+E32+E48+E61</f>
        <v>258980</v>
      </c>
      <c r="F6" s="9"/>
      <c r="G6" s="10"/>
      <c r="H6" s="10"/>
      <c r="I6" s="49">
        <f>I7+I32+I48+I61</f>
        <v>78000</v>
      </c>
      <c r="J6" s="49">
        <f>J7+J32+J48+J61</f>
        <v>168310</v>
      </c>
      <c r="K6" s="49">
        <f>K7+K32+K48+K61</f>
        <v>12670</v>
      </c>
      <c r="L6" s="49">
        <f>I6+J6+K6</f>
        <v>258980</v>
      </c>
      <c r="M6" s="10"/>
    </row>
    <row r="7" spans="1:13" s="7" customFormat="1">
      <c r="A7" s="86" t="s">
        <v>52</v>
      </c>
      <c r="B7" s="87"/>
      <c r="C7" s="11" t="s">
        <v>16</v>
      </c>
      <c r="D7" s="11">
        <f>D8</f>
        <v>37</v>
      </c>
      <c r="E7" s="12">
        <f>E8+E23</f>
        <v>83900</v>
      </c>
      <c r="F7" s="12"/>
      <c r="G7" s="13"/>
      <c r="H7" s="13"/>
      <c r="I7" s="32">
        <f>I8+I23</f>
        <v>34800</v>
      </c>
      <c r="J7" s="32">
        <f>J8+J23</f>
        <v>47840</v>
      </c>
      <c r="K7" s="32">
        <f>K8+K23</f>
        <v>1260</v>
      </c>
      <c r="L7" s="32">
        <f>L8+L23</f>
        <v>83900</v>
      </c>
      <c r="M7" s="13"/>
    </row>
    <row r="8" spans="1:13" s="7" customFormat="1">
      <c r="A8" s="29">
        <v>1</v>
      </c>
      <c r="B8" s="44" t="s">
        <v>31</v>
      </c>
      <c r="C8" s="45" t="s">
        <v>16</v>
      </c>
      <c r="D8" s="45">
        <v>37</v>
      </c>
      <c r="E8" s="46">
        <f>E11+E15+E19</f>
        <v>34700</v>
      </c>
      <c r="F8" s="46"/>
      <c r="G8" s="45" t="s">
        <v>18</v>
      </c>
      <c r="H8" s="45" t="s">
        <v>51</v>
      </c>
      <c r="I8" s="46">
        <f>I12+I16+I20</f>
        <v>14400</v>
      </c>
      <c r="J8" s="46">
        <f>J12+J16+J20</f>
        <v>19140</v>
      </c>
      <c r="K8" s="46">
        <f>K16</f>
        <v>1160</v>
      </c>
      <c r="L8" s="48">
        <f>I8+J8+K8</f>
        <v>34700</v>
      </c>
      <c r="M8" s="45" t="s">
        <v>17</v>
      </c>
    </row>
    <row r="9" spans="1:13" s="7" customFormat="1">
      <c r="A9" s="37"/>
      <c r="B9" s="70" t="s">
        <v>19</v>
      </c>
      <c r="C9" s="45"/>
      <c r="D9" s="45">
        <v>37</v>
      </c>
      <c r="E9" s="46">
        <v>34696</v>
      </c>
      <c r="F9" s="46"/>
      <c r="G9" s="47"/>
      <c r="H9" s="47"/>
      <c r="I9" s="46">
        <f>I13+I17+I21</f>
        <v>14400</v>
      </c>
      <c r="J9" s="46">
        <f>J13+J17+J21</f>
        <v>19140</v>
      </c>
      <c r="K9" s="46">
        <f>K17</f>
        <v>1156</v>
      </c>
      <c r="L9" s="48">
        <f>I9+J9+K9</f>
        <v>34696</v>
      </c>
      <c r="M9" s="45"/>
    </row>
    <row r="10" spans="1:13" s="7" customFormat="1">
      <c r="A10" s="37"/>
      <c r="B10" s="70" t="s">
        <v>20</v>
      </c>
      <c r="C10" s="45"/>
      <c r="D10" s="45"/>
      <c r="E10" s="46">
        <v>4</v>
      </c>
      <c r="F10" s="46"/>
      <c r="G10" s="47"/>
      <c r="H10" s="47"/>
      <c r="I10" s="46">
        <v>0</v>
      </c>
      <c r="J10" s="46">
        <v>0</v>
      </c>
      <c r="K10" s="46">
        <f>K8-K9</f>
        <v>4</v>
      </c>
      <c r="L10" s="48">
        <f>L8-L9</f>
        <v>4</v>
      </c>
      <c r="M10" s="45"/>
    </row>
    <row r="11" spans="1:13">
      <c r="A11" s="14"/>
      <c r="B11" s="15" t="s">
        <v>32</v>
      </c>
      <c r="C11" s="16" t="s">
        <v>16</v>
      </c>
      <c r="D11" s="16">
        <v>25</v>
      </c>
      <c r="E11" s="17">
        <v>9100</v>
      </c>
      <c r="F11" s="17"/>
      <c r="G11" s="16" t="s">
        <v>18</v>
      </c>
      <c r="H11" s="52">
        <v>23095</v>
      </c>
      <c r="I11" s="17"/>
      <c r="J11" s="17"/>
      <c r="K11" s="17"/>
      <c r="L11" s="17"/>
      <c r="M11" s="16"/>
    </row>
    <row r="12" spans="1:13" s="7" customFormat="1">
      <c r="A12" s="37"/>
      <c r="B12" s="43" t="s">
        <v>28</v>
      </c>
      <c r="C12" s="28" t="s">
        <v>16</v>
      </c>
      <c r="D12" s="28">
        <v>25</v>
      </c>
      <c r="E12" s="38">
        <v>9100</v>
      </c>
      <c r="F12" s="38"/>
      <c r="G12" s="28"/>
      <c r="H12" s="53" t="s">
        <v>33</v>
      </c>
      <c r="I12" s="38">
        <v>3600</v>
      </c>
      <c r="J12" s="38">
        <v>5500</v>
      </c>
      <c r="K12" s="38">
        <v>0</v>
      </c>
      <c r="L12" s="38">
        <f>SUM(I12:K12)</f>
        <v>9100</v>
      </c>
      <c r="M12" s="28" t="s">
        <v>17</v>
      </c>
    </row>
    <row r="13" spans="1:13">
      <c r="A13" s="14"/>
      <c r="B13" s="22" t="s">
        <v>19</v>
      </c>
      <c r="C13" s="19"/>
      <c r="D13" s="19">
        <v>25</v>
      </c>
      <c r="E13" s="20">
        <v>9100</v>
      </c>
      <c r="F13" s="20"/>
      <c r="G13" s="19"/>
      <c r="H13" s="21"/>
      <c r="I13" s="20">
        <v>3600</v>
      </c>
      <c r="J13" s="20">
        <v>5500</v>
      </c>
      <c r="K13" s="20">
        <v>0</v>
      </c>
      <c r="L13" s="20">
        <f>I13+J13</f>
        <v>9100</v>
      </c>
      <c r="M13" s="19"/>
    </row>
    <row r="14" spans="1:13" s="7" customFormat="1">
      <c r="A14" s="37"/>
      <c r="B14" s="22" t="s">
        <v>20</v>
      </c>
      <c r="C14" s="28"/>
      <c r="D14" s="28"/>
      <c r="E14" s="38">
        <v>0</v>
      </c>
      <c r="F14" s="38"/>
      <c r="G14" s="28"/>
      <c r="H14" s="39"/>
      <c r="I14" s="38">
        <v>0</v>
      </c>
      <c r="J14" s="38">
        <v>0</v>
      </c>
      <c r="K14" s="38">
        <v>0</v>
      </c>
      <c r="L14" s="38">
        <v>0</v>
      </c>
      <c r="M14" s="28"/>
    </row>
    <row r="15" spans="1:13">
      <c r="A15" s="14"/>
      <c r="B15" s="15" t="s">
        <v>21</v>
      </c>
      <c r="C15" s="16" t="s">
        <v>16</v>
      </c>
      <c r="D15" s="16">
        <v>37</v>
      </c>
      <c r="E15" s="17">
        <v>16500</v>
      </c>
      <c r="F15" s="17"/>
      <c r="G15" s="16" t="s">
        <v>18</v>
      </c>
      <c r="H15" s="18" t="s">
        <v>34</v>
      </c>
      <c r="I15" s="17"/>
      <c r="J15" s="17"/>
      <c r="K15" s="17"/>
      <c r="L15" s="17"/>
      <c r="M15" s="16"/>
    </row>
    <row r="16" spans="1:13" s="7" customFormat="1">
      <c r="A16" s="37"/>
      <c r="B16" s="43" t="s">
        <v>29</v>
      </c>
      <c r="C16" s="28" t="s">
        <v>16</v>
      </c>
      <c r="D16" s="28">
        <v>37</v>
      </c>
      <c r="E16" s="38">
        <v>16500</v>
      </c>
      <c r="F16" s="38"/>
      <c r="G16" s="28"/>
      <c r="H16" s="53" t="s">
        <v>95</v>
      </c>
      <c r="I16" s="38">
        <v>7200</v>
      </c>
      <c r="J16" s="38">
        <v>8140</v>
      </c>
      <c r="K16" s="38">
        <v>1160</v>
      </c>
      <c r="L16" s="38">
        <f>SUM(I16:K16)</f>
        <v>16500</v>
      </c>
      <c r="M16" s="28" t="s">
        <v>17</v>
      </c>
    </row>
    <row r="17" spans="1:13">
      <c r="A17" s="14"/>
      <c r="B17" s="22" t="s">
        <v>19</v>
      </c>
      <c r="C17" s="19"/>
      <c r="D17" s="19">
        <v>37</v>
      </c>
      <c r="E17" s="20">
        <v>16496</v>
      </c>
      <c r="F17" s="20"/>
      <c r="G17" s="19"/>
      <c r="H17" s="21"/>
      <c r="I17" s="20">
        <v>7200</v>
      </c>
      <c r="J17" s="20">
        <v>8140</v>
      </c>
      <c r="K17" s="20">
        <v>1156</v>
      </c>
      <c r="L17" s="20">
        <f>I17+J17+K17</f>
        <v>16496</v>
      </c>
      <c r="M17" s="19"/>
    </row>
    <row r="18" spans="1:13" s="7" customFormat="1">
      <c r="A18" s="37"/>
      <c r="B18" s="22" t="s">
        <v>20</v>
      </c>
      <c r="C18" s="28"/>
      <c r="D18" s="28"/>
      <c r="E18" s="38">
        <v>4</v>
      </c>
      <c r="F18" s="38"/>
      <c r="G18" s="28"/>
      <c r="H18" s="39"/>
      <c r="I18" s="38">
        <v>0</v>
      </c>
      <c r="J18" s="38">
        <v>0</v>
      </c>
      <c r="K18" s="38">
        <f>K16-K17</f>
        <v>4</v>
      </c>
      <c r="L18" s="38">
        <f>L16-L17</f>
        <v>4</v>
      </c>
      <c r="M18" s="28"/>
    </row>
    <row r="19" spans="1:13">
      <c r="A19" s="14"/>
      <c r="B19" s="15" t="s">
        <v>35</v>
      </c>
      <c r="C19" s="16" t="s">
        <v>16</v>
      </c>
      <c r="D19" s="16">
        <v>25</v>
      </c>
      <c r="E19" s="17">
        <v>9100</v>
      </c>
      <c r="F19" s="17"/>
      <c r="G19" s="16" t="s">
        <v>18</v>
      </c>
      <c r="H19" s="52">
        <v>23081</v>
      </c>
      <c r="I19" s="17"/>
      <c r="J19" s="17"/>
      <c r="K19" s="17"/>
      <c r="L19" s="17"/>
      <c r="M19" s="16"/>
    </row>
    <row r="20" spans="1:13" s="7" customFormat="1" ht="24.75" customHeight="1">
      <c r="A20" s="37"/>
      <c r="B20" s="43" t="s">
        <v>30</v>
      </c>
      <c r="C20" s="28" t="s">
        <v>16</v>
      </c>
      <c r="D20" s="28">
        <v>25</v>
      </c>
      <c r="E20" s="38">
        <v>9100</v>
      </c>
      <c r="F20" s="38"/>
      <c r="G20" s="28"/>
      <c r="H20" s="53" t="s">
        <v>36</v>
      </c>
      <c r="I20" s="38">
        <v>3600</v>
      </c>
      <c r="J20" s="38">
        <v>5500</v>
      </c>
      <c r="K20" s="38">
        <v>0</v>
      </c>
      <c r="L20" s="38">
        <f>SUM(I20:K20)</f>
        <v>9100</v>
      </c>
      <c r="M20" s="28" t="s">
        <v>17</v>
      </c>
    </row>
    <row r="21" spans="1:13">
      <c r="A21" s="14"/>
      <c r="B21" s="22" t="s">
        <v>19</v>
      </c>
      <c r="C21" s="19"/>
      <c r="D21" s="19">
        <v>25</v>
      </c>
      <c r="E21" s="20">
        <v>9100</v>
      </c>
      <c r="F21" s="20"/>
      <c r="G21" s="19"/>
      <c r="H21" s="21"/>
      <c r="I21" s="20">
        <v>3600</v>
      </c>
      <c r="J21" s="20">
        <v>5500</v>
      </c>
      <c r="K21" s="20">
        <v>0</v>
      </c>
      <c r="L21" s="20">
        <v>9100</v>
      </c>
      <c r="M21" s="19"/>
    </row>
    <row r="22" spans="1:13" s="7" customFormat="1">
      <c r="A22" s="40"/>
      <c r="B22" s="22" t="s">
        <v>20</v>
      </c>
      <c r="C22" s="28"/>
      <c r="D22" s="28"/>
      <c r="E22" s="38">
        <v>0</v>
      </c>
      <c r="F22" s="38"/>
      <c r="G22" s="28"/>
      <c r="H22" s="39"/>
      <c r="I22" s="38">
        <v>0</v>
      </c>
      <c r="J22" s="38">
        <v>0</v>
      </c>
      <c r="K22" s="38">
        <v>0</v>
      </c>
      <c r="L22" s="38">
        <v>0</v>
      </c>
      <c r="M22" s="28"/>
    </row>
    <row r="23" spans="1:13" s="7" customFormat="1">
      <c r="A23" s="37">
        <v>2</v>
      </c>
      <c r="B23" s="59" t="s">
        <v>49</v>
      </c>
      <c r="C23" s="55" t="s">
        <v>16</v>
      </c>
      <c r="D23" s="55">
        <f xml:space="preserve"> D26+D29</f>
        <v>75</v>
      </c>
      <c r="E23" s="56">
        <f>E26+E29</f>
        <v>49200</v>
      </c>
      <c r="F23" s="56"/>
      <c r="G23" s="55" t="s">
        <v>18</v>
      </c>
      <c r="H23" s="69"/>
      <c r="I23" s="56">
        <f>I26+I29</f>
        <v>20400</v>
      </c>
      <c r="J23" s="56">
        <f>J26+J29</f>
        <v>28700</v>
      </c>
      <c r="K23" s="56">
        <f>K26+K29</f>
        <v>100</v>
      </c>
      <c r="L23" s="56">
        <f>I23+J23+K23</f>
        <v>49200</v>
      </c>
      <c r="M23" s="55" t="s">
        <v>94</v>
      </c>
    </row>
    <row r="24" spans="1:13" s="7" customFormat="1">
      <c r="A24" s="37"/>
      <c r="B24" s="54" t="s">
        <v>19</v>
      </c>
      <c r="C24" s="55"/>
      <c r="D24" s="55"/>
      <c r="E24" s="56">
        <v>49200</v>
      </c>
      <c r="F24" s="56"/>
      <c r="G24" s="55"/>
      <c r="H24" s="68"/>
      <c r="I24" s="56">
        <v>20400</v>
      </c>
      <c r="J24" s="56">
        <v>28700</v>
      </c>
      <c r="K24" s="56">
        <v>100</v>
      </c>
      <c r="L24" s="56">
        <v>49200</v>
      </c>
      <c r="M24" s="55"/>
    </row>
    <row r="25" spans="1:13" s="7" customFormat="1">
      <c r="A25" s="37"/>
      <c r="B25" s="54" t="s">
        <v>20</v>
      </c>
      <c r="C25" s="55"/>
      <c r="D25" s="55"/>
      <c r="E25" s="56">
        <v>0</v>
      </c>
      <c r="F25" s="56"/>
      <c r="G25" s="55"/>
      <c r="H25" s="68"/>
      <c r="I25" s="56">
        <v>0</v>
      </c>
      <c r="J25" s="56">
        <v>0</v>
      </c>
      <c r="K25" s="56">
        <v>0</v>
      </c>
      <c r="L25" s="56">
        <v>0</v>
      </c>
      <c r="M25" s="55"/>
    </row>
    <row r="26" spans="1:13" s="7" customFormat="1" ht="48">
      <c r="A26" s="37"/>
      <c r="B26" s="79" t="s">
        <v>88</v>
      </c>
      <c r="C26" s="80" t="s">
        <v>16</v>
      </c>
      <c r="D26" s="80">
        <v>50</v>
      </c>
      <c r="E26" s="56">
        <v>40000</v>
      </c>
      <c r="F26" s="56"/>
      <c r="G26" s="80" t="s">
        <v>18</v>
      </c>
      <c r="H26" s="68" t="s">
        <v>93</v>
      </c>
      <c r="I26" s="56">
        <v>16800</v>
      </c>
      <c r="J26" s="56">
        <v>23200</v>
      </c>
      <c r="K26" s="56">
        <v>0</v>
      </c>
      <c r="L26" s="56">
        <f>I26+J26+K26</f>
        <v>40000</v>
      </c>
      <c r="M26" s="80"/>
    </row>
    <row r="27" spans="1:13" s="7" customFormat="1">
      <c r="A27" s="37"/>
      <c r="B27" s="54" t="s">
        <v>19</v>
      </c>
      <c r="C27" s="55"/>
      <c r="D27" s="55">
        <v>50</v>
      </c>
      <c r="E27" s="56">
        <v>40000</v>
      </c>
      <c r="F27" s="56"/>
      <c r="G27" s="55"/>
      <c r="H27" s="68"/>
      <c r="I27" s="56">
        <v>16800</v>
      </c>
      <c r="J27" s="56">
        <v>23200</v>
      </c>
      <c r="K27" s="56">
        <v>0</v>
      </c>
      <c r="L27" s="56">
        <v>40000</v>
      </c>
      <c r="M27" s="55"/>
    </row>
    <row r="28" spans="1:13" s="7" customFormat="1">
      <c r="A28" s="37"/>
      <c r="B28" s="54" t="s">
        <v>20</v>
      </c>
      <c r="C28" s="55"/>
      <c r="D28" s="55"/>
      <c r="E28" s="56">
        <v>0</v>
      </c>
      <c r="F28" s="56"/>
      <c r="G28" s="55"/>
      <c r="H28" s="68"/>
      <c r="I28" s="56">
        <v>0</v>
      </c>
      <c r="J28" s="56">
        <v>0</v>
      </c>
      <c r="K28" s="56">
        <v>0</v>
      </c>
      <c r="L28" s="56">
        <v>0</v>
      </c>
      <c r="M28" s="55"/>
    </row>
    <row r="29" spans="1:13" s="7" customFormat="1">
      <c r="A29" s="37"/>
      <c r="B29" s="59" t="s">
        <v>89</v>
      </c>
      <c r="C29" s="55" t="s">
        <v>16</v>
      </c>
      <c r="D29" s="55">
        <v>25</v>
      </c>
      <c r="E29" s="56">
        <v>9200</v>
      </c>
      <c r="F29" s="56"/>
      <c r="G29" s="55" t="s">
        <v>18</v>
      </c>
      <c r="H29" s="69" t="s">
        <v>90</v>
      </c>
      <c r="I29" s="56">
        <v>3600</v>
      </c>
      <c r="J29" s="56">
        <v>5500</v>
      </c>
      <c r="K29" s="56">
        <v>100</v>
      </c>
      <c r="L29" s="56">
        <f>I29+J29+K29</f>
        <v>9200</v>
      </c>
      <c r="M29" s="55"/>
    </row>
    <row r="30" spans="1:13" s="7" customFormat="1">
      <c r="A30" s="37"/>
      <c r="B30" s="54" t="s">
        <v>19</v>
      </c>
      <c r="C30" s="55"/>
      <c r="D30" s="55">
        <v>25</v>
      </c>
      <c r="E30" s="56">
        <v>9200</v>
      </c>
      <c r="F30" s="56"/>
      <c r="G30" s="55"/>
      <c r="H30" s="68"/>
      <c r="I30" s="56">
        <v>3600</v>
      </c>
      <c r="J30" s="56">
        <v>5500</v>
      </c>
      <c r="K30" s="56">
        <v>100</v>
      </c>
      <c r="L30" s="56">
        <v>9200</v>
      </c>
      <c r="M30" s="55"/>
    </row>
    <row r="31" spans="1:13" s="7" customFormat="1">
      <c r="A31" s="37"/>
      <c r="B31" s="54" t="s">
        <v>20</v>
      </c>
      <c r="C31" s="55"/>
      <c r="D31" s="55"/>
      <c r="E31" s="56">
        <v>0</v>
      </c>
      <c r="F31" s="56"/>
      <c r="G31" s="55"/>
      <c r="H31" s="68"/>
      <c r="I31" s="56">
        <v>0</v>
      </c>
      <c r="J31" s="56">
        <v>0</v>
      </c>
      <c r="K31" s="56">
        <v>0</v>
      </c>
      <c r="L31" s="56">
        <v>0</v>
      </c>
      <c r="M31" s="55"/>
    </row>
    <row r="32" spans="1:13" s="7" customFormat="1">
      <c r="A32" s="83" t="s">
        <v>22</v>
      </c>
      <c r="B32" s="82"/>
      <c r="C32" s="8" t="s">
        <v>16</v>
      </c>
      <c r="D32" s="8">
        <v>40</v>
      </c>
      <c r="E32" s="9">
        <f>E33</f>
        <v>34280</v>
      </c>
      <c r="F32" s="9"/>
      <c r="G32" s="71"/>
      <c r="H32" s="71"/>
      <c r="I32" s="49">
        <f>I33</f>
        <v>18000</v>
      </c>
      <c r="J32" s="49">
        <f>J33</f>
        <v>16280</v>
      </c>
      <c r="K32" s="49">
        <f>K34</f>
        <v>0</v>
      </c>
      <c r="L32" s="49">
        <f>I32+J32</f>
        <v>34280</v>
      </c>
      <c r="M32" s="71"/>
    </row>
    <row r="33" spans="1:14" s="7" customFormat="1">
      <c r="A33" s="29">
        <v>1</v>
      </c>
      <c r="B33" s="42" t="s">
        <v>39</v>
      </c>
      <c r="C33" s="31" t="s">
        <v>16</v>
      </c>
      <c r="D33" s="31">
        <v>40</v>
      </c>
      <c r="E33" s="5">
        <v>34280</v>
      </c>
      <c r="F33" s="5"/>
      <c r="G33" s="31" t="s">
        <v>18</v>
      </c>
      <c r="H33" s="31" t="s">
        <v>44</v>
      </c>
      <c r="I33" s="41">
        <f>I36+I39+I42+I45</f>
        <v>18000</v>
      </c>
      <c r="J33" s="41">
        <f>J36+J39+J42+J45</f>
        <v>16280</v>
      </c>
      <c r="K33" s="41">
        <f>K36</f>
        <v>0</v>
      </c>
      <c r="L33" s="41">
        <f>SUM(I33:K33)</f>
        <v>34280</v>
      </c>
      <c r="M33" s="31" t="s">
        <v>23</v>
      </c>
    </row>
    <row r="34" spans="1:14">
      <c r="A34" s="14"/>
      <c r="B34" s="26" t="s">
        <v>19</v>
      </c>
      <c r="C34" s="16"/>
      <c r="D34" s="16">
        <v>40</v>
      </c>
      <c r="E34" s="17">
        <v>34280</v>
      </c>
      <c r="F34" s="17"/>
      <c r="G34" s="23"/>
      <c r="H34" s="23"/>
      <c r="I34" s="24">
        <v>18000</v>
      </c>
      <c r="J34" s="24">
        <v>16280</v>
      </c>
      <c r="K34" s="24">
        <v>0</v>
      </c>
      <c r="L34" s="24">
        <v>34280</v>
      </c>
      <c r="M34" s="16"/>
    </row>
    <row r="35" spans="1:14" s="7" customFormat="1">
      <c r="A35" s="37"/>
      <c r="B35" s="26" t="s">
        <v>20</v>
      </c>
      <c r="C35" s="31"/>
      <c r="D35" s="31"/>
      <c r="E35" s="5">
        <v>0</v>
      </c>
      <c r="F35" s="5"/>
      <c r="G35" s="30"/>
      <c r="H35" s="30"/>
      <c r="I35" s="41">
        <v>0</v>
      </c>
      <c r="J35" s="41">
        <v>0</v>
      </c>
      <c r="K35" s="41">
        <v>0</v>
      </c>
      <c r="L35" s="41">
        <v>0</v>
      </c>
      <c r="M35" s="31"/>
    </row>
    <row r="36" spans="1:14" s="7" customFormat="1">
      <c r="A36" s="37"/>
      <c r="B36" s="61" t="s">
        <v>40</v>
      </c>
      <c r="C36" s="16" t="s">
        <v>16</v>
      </c>
      <c r="D36" s="31">
        <v>23</v>
      </c>
      <c r="E36" s="17">
        <v>14060</v>
      </c>
      <c r="F36" s="17"/>
      <c r="G36" s="16" t="s">
        <v>18</v>
      </c>
      <c r="H36" s="25">
        <v>23218</v>
      </c>
      <c r="I36" s="41">
        <v>9000</v>
      </c>
      <c r="J36" s="41">
        <v>5060</v>
      </c>
      <c r="K36" s="41">
        <v>0</v>
      </c>
      <c r="L36" s="41">
        <f>I36+J36</f>
        <v>14060</v>
      </c>
      <c r="M36" s="31"/>
    </row>
    <row r="37" spans="1:14" s="7" customFormat="1">
      <c r="A37" s="37"/>
      <c r="B37" s="62" t="s">
        <v>19</v>
      </c>
      <c r="C37" s="16"/>
      <c r="D37" s="31">
        <v>23</v>
      </c>
      <c r="E37" s="17">
        <v>14060</v>
      </c>
      <c r="F37" s="17"/>
      <c r="G37" s="23"/>
      <c r="H37" s="25">
        <v>23201</v>
      </c>
      <c r="I37" s="41">
        <v>9000</v>
      </c>
      <c r="J37" s="41">
        <v>5060</v>
      </c>
      <c r="K37" s="41">
        <v>0</v>
      </c>
      <c r="L37" s="41">
        <f>I37+J37+K37</f>
        <v>14060</v>
      </c>
      <c r="M37" s="31"/>
    </row>
    <row r="38" spans="1:14" s="7" customFormat="1">
      <c r="A38" s="37"/>
      <c r="B38" s="62" t="s">
        <v>20</v>
      </c>
      <c r="C38" s="16"/>
      <c r="D38" s="31"/>
      <c r="E38" s="17">
        <v>0</v>
      </c>
      <c r="F38" s="17"/>
      <c r="G38" s="23"/>
      <c r="H38" s="16"/>
      <c r="I38" s="41">
        <v>0</v>
      </c>
      <c r="J38" s="41">
        <v>0</v>
      </c>
      <c r="K38" s="41">
        <v>0</v>
      </c>
      <c r="L38" s="41">
        <v>0</v>
      </c>
      <c r="M38" s="31"/>
    </row>
    <row r="39" spans="1:14" s="7" customFormat="1">
      <c r="A39" s="37"/>
      <c r="B39" s="61" t="s">
        <v>41</v>
      </c>
      <c r="C39" s="16" t="s">
        <v>16</v>
      </c>
      <c r="D39" s="31">
        <v>16</v>
      </c>
      <c r="E39" s="17">
        <v>12520</v>
      </c>
      <c r="F39" s="17"/>
      <c r="G39" s="16" t="s">
        <v>18</v>
      </c>
      <c r="H39" s="25">
        <v>23223</v>
      </c>
      <c r="I39" s="41">
        <v>9000</v>
      </c>
      <c r="J39" s="41">
        <v>3520</v>
      </c>
      <c r="K39" s="41">
        <v>0</v>
      </c>
      <c r="L39" s="41">
        <f>I39+J39</f>
        <v>12520</v>
      </c>
      <c r="M39" s="31"/>
    </row>
    <row r="40" spans="1:14" s="7" customFormat="1">
      <c r="A40" s="37"/>
      <c r="B40" s="62" t="s">
        <v>19</v>
      </c>
      <c r="C40" s="16"/>
      <c r="D40" s="31">
        <v>16</v>
      </c>
      <c r="E40" s="17">
        <v>12520</v>
      </c>
      <c r="F40" s="17"/>
      <c r="G40" s="23"/>
      <c r="H40" s="25">
        <v>23202</v>
      </c>
      <c r="I40" s="41">
        <v>9000</v>
      </c>
      <c r="J40" s="41">
        <v>3520</v>
      </c>
      <c r="K40" s="41">
        <v>0</v>
      </c>
      <c r="L40" s="41">
        <v>12520</v>
      </c>
      <c r="M40" s="31"/>
    </row>
    <row r="41" spans="1:14" s="7" customFormat="1">
      <c r="A41" s="37"/>
      <c r="B41" s="62" t="s">
        <v>20</v>
      </c>
      <c r="C41" s="16"/>
      <c r="D41" s="31"/>
      <c r="E41" s="17">
        <v>0</v>
      </c>
      <c r="F41" s="17"/>
      <c r="G41" s="23"/>
      <c r="H41" s="16"/>
      <c r="I41" s="41">
        <v>0</v>
      </c>
      <c r="J41" s="41">
        <v>0</v>
      </c>
      <c r="K41" s="41">
        <v>0</v>
      </c>
      <c r="L41" s="41">
        <v>0</v>
      </c>
      <c r="M41" s="31"/>
    </row>
    <row r="42" spans="1:14" s="7" customFormat="1">
      <c r="A42" s="37"/>
      <c r="B42" s="61" t="s">
        <v>42</v>
      </c>
      <c r="C42" s="16" t="s">
        <v>16</v>
      </c>
      <c r="D42" s="31">
        <v>18</v>
      </c>
      <c r="E42" s="17">
        <v>3300</v>
      </c>
      <c r="F42" s="17"/>
      <c r="G42" s="16" t="s">
        <v>18</v>
      </c>
      <c r="H42" s="25">
        <v>23244</v>
      </c>
      <c r="I42" s="41">
        <v>0</v>
      </c>
      <c r="J42" s="41">
        <v>3300</v>
      </c>
      <c r="K42" s="41">
        <v>0</v>
      </c>
      <c r="L42" s="41">
        <v>3300</v>
      </c>
      <c r="M42" s="31"/>
    </row>
    <row r="43" spans="1:14" s="7" customFormat="1">
      <c r="A43" s="37"/>
      <c r="B43" s="62" t="s">
        <v>19</v>
      </c>
      <c r="C43" s="16"/>
      <c r="D43" s="31"/>
      <c r="E43" s="17">
        <v>3300</v>
      </c>
      <c r="F43" s="17"/>
      <c r="G43" s="16"/>
      <c r="H43" s="16"/>
      <c r="I43" s="41">
        <v>0</v>
      </c>
      <c r="J43" s="41">
        <v>3300</v>
      </c>
      <c r="K43" s="41">
        <v>0</v>
      </c>
      <c r="L43" s="41">
        <v>3300</v>
      </c>
      <c r="M43" s="31"/>
    </row>
    <row r="44" spans="1:14" s="7" customFormat="1">
      <c r="A44" s="37"/>
      <c r="B44" s="62" t="s">
        <v>20</v>
      </c>
      <c r="C44" s="16"/>
      <c r="D44" s="31"/>
      <c r="E44" s="17">
        <v>0</v>
      </c>
      <c r="F44" s="17"/>
      <c r="G44" s="16"/>
      <c r="H44" s="16"/>
      <c r="I44" s="41">
        <v>0</v>
      </c>
      <c r="J44" s="41">
        <v>0</v>
      </c>
      <c r="K44" s="41">
        <v>0</v>
      </c>
      <c r="L44" s="41">
        <v>0</v>
      </c>
      <c r="M44" s="31"/>
    </row>
    <row r="45" spans="1:14" s="7" customFormat="1">
      <c r="A45" s="37"/>
      <c r="B45" s="61" t="s">
        <v>43</v>
      </c>
      <c r="C45" s="16" t="s">
        <v>16</v>
      </c>
      <c r="D45" s="31">
        <v>40</v>
      </c>
      <c r="E45" s="17">
        <v>4400</v>
      </c>
      <c r="F45" s="17"/>
      <c r="G45" s="16" t="s">
        <v>18</v>
      </c>
      <c r="H45" s="25">
        <v>23260</v>
      </c>
      <c r="I45" s="41">
        <v>0</v>
      </c>
      <c r="J45" s="41">
        <v>4400</v>
      </c>
      <c r="K45" s="41">
        <v>0</v>
      </c>
      <c r="L45" s="41">
        <v>4400</v>
      </c>
      <c r="M45" s="31"/>
    </row>
    <row r="46" spans="1:14">
      <c r="A46" s="14"/>
      <c r="B46" s="62" t="s">
        <v>19</v>
      </c>
      <c r="C46" s="16"/>
      <c r="D46" s="16"/>
      <c r="E46" s="17">
        <v>4400</v>
      </c>
      <c r="F46" s="17"/>
      <c r="G46" s="16"/>
      <c r="H46" s="25"/>
      <c r="I46" s="24">
        <v>0</v>
      </c>
      <c r="J46" s="24">
        <v>4400</v>
      </c>
      <c r="K46" s="24">
        <v>0</v>
      </c>
      <c r="L46" s="24">
        <v>4400</v>
      </c>
      <c r="M46" s="16"/>
      <c r="N46" s="27"/>
    </row>
    <row r="47" spans="1:14">
      <c r="A47" s="14"/>
      <c r="B47" s="62" t="s">
        <v>20</v>
      </c>
      <c r="C47" s="16"/>
      <c r="D47" s="16"/>
      <c r="E47" s="17">
        <v>0</v>
      </c>
      <c r="F47" s="17"/>
      <c r="G47" s="16"/>
      <c r="H47" s="25"/>
      <c r="I47" s="24">
        <v>0</v>
      </c>
      <c r="J47" s="24">
        <v>0</v>
      </c>
      <c r="K47" s="24">
        <v>0</v>
      </c>
      <c r="L47" s="24">
        <v>0</v>
      </c>
      <c r="M47" s="16"/>
      <c r="N47" s="27"/>
    </row>
    <row r="48" spans="1:14" s="7" customFormat="1">
      <c r="A48" s="88" t="s">
        <v>53</v>
      </c>
      <c r="B48" s="82"/>
      <c r="C48" s="8" t="s">
        <v>16</v>
      </c>
      <c r="D48" s="8">
        <v>200</v>
      </c>
      <c r="E48" s="9">
        <f>E49+E52+E55+E58</f>
        <v>60300</v>
      </c>
      <c r="F48" s="9"/>
      <c r="G48" s="71"/>
      <c r="H48" s="71"/>
      <c r="I48" s="49">
        <f>I49+I52+I55</f>
        <v>25200</v>
      </c>
      <c r="J48" s="49">
        <f>J49+J52+J55+J58</f>
        <v>24500</v>
      </c>
      <c r="K48" s="49">
        <f>K58</f>
        <v>10600</v>
      </c>
      <c r="L48" s="49">
        <f>I48+J48+K48</f>
        <v>60300</v>
      </c>
      <c r="M48" s="71"/>
    </row>
    <row r="49" spans="1:13" s="7" customFormat="1">
      <c r="A49" s="50">
        <v>1</v>
      </c>
      <c r="B49" s="30" t="s">
        <v>47</v>
      </c>
      <c r="C49" s="31" t="s">
        <v>16</v>
      </c>
      <c r="D49" s="31">
        <v>130</v>
      </c>
      <c r="E49" s="5">
        <v>14200</v>
      </c>
      <c r="F49" s="5"/>
      <c r="G49" s="31" t="s">
        <v>18</v>
      </c>
      <c r="H49" s="63">
        <v>22886</v>
      </c>
      <c r="I49" s="41">
        <v>3600</v>
      </c>
      <c r="J49" s="41">
        <v>10600</v>
      </c>
      <c r="K49" s="41">
        <v>0</v>
      </c>
      <c r="L49" s="41">
        <f>I49+J49</f>
        <v>14200</v>
      </c>
      <c r="M49" s="31" t="s">
        <v>38</v>
      </c>
    </row>
    <row r="50" spans="1:13">
      <c r="A50" s="18"/>
      <c r="B50" s="55" t="s">
        <v>19</v>
      </c>
      <c r="C50" s="64"/>
      <c r="D50" s="64"/>
      <c r="E50" s="65"/>
      <c r="F50" s="65"/>
      <c r="G50" s="64"/>
      <c r="H50" s="66"/>
      <c r="I50" s="67"/>
      <c r="J50" s="67"/>
      <c r="K50" s="67"/>
      <c r="L50" s="67"/>
      <c r="M50" s="64"/>
    </row>
    <row r="51" spans="1:13" s="7" customFormat="1">
      <c r="A51" s="36"/>
      <c r="B51" s="55" t="s">
        <v>20</v>
      </c>
      <c r="C51" s="55"/>
      <c r="D51" s="55"/>
      <c r="E51" s="56"/>
      <c r="F51" s="56"/>
      <c r="G51" s="55"/>
      <c r="H51" s="57"/>
      <c r="I51" s="58"/>
      <c r="J51" s="58"/>
      <c r="K51" s="58"/>
      <c r="L51" s="58"/>
      <c r="M51" s="55"/>
    </row>
    <row r="52" spans="1:13" s="7" customFormat="1">
      <c r="A52" s="50">
        <v>2</v>
      </c>
      <c r="B52" s="59" t="s">
        <v>37</v>
      </c>
      <c r="C52" s="55" t="s">
        <v>16</v>
      </c>
      <c r="D52" s="55">
        <v>120</v>
      </c>
      <c r="E52" s="56">
        <v>10800</v>
      </c>
      <c r="F52" s="56"/>
      <c r="G52" s="55" t="s">
        <v>18</v>
      </c>
      <c r="H52" s="57" t="s">
        <v>92</v>
      </c>
      <c r="I52" s="58">
        <v>10800</v>
      </c>
      <c r="J52" s="58">
        <v>0</v>
      </c>
      <c r="K52" s="58">
        <v>0</v>
      </c>
      <c r="L52" s="58">
        <f>I52+J52</f>
        <v>10800</v>
      </c>
      <c r="M52" s="55" t="s">
        <v>38</v>
      </c>
    </row>
    <row r="53" spans="1:13" s="7" customFormat="1">
      <c r="A53" s="50"/>
      <c r="B53" s="54" t="s">
        <v>19</v>
      </c>
      <c r="C53" s="55"/>
      <c r="D53" s="55">
        <v>120</v>
      </c>
      <c r="E53" s="56">
        <v>10800</v>
      </c>
      <c r="F53" s="56"/>
      <c r="G53" s="55"/>
      <c r="H53" s="57"/>
      <c r="I53" s="58">
        <v>10800</v>
      </c>
      <c r="J53" s="58">
        <v>0</v>
      </c>
      <c r="K53" s="58">
        <v>0</v>
      </c>
      <c r="L53" s="58">
        <v>10800</v>
      </c>
      <c r="M53" s="55"/>
    </row>
    <row r="54" spans="1:13" s="7" customFormat="1">
      <c r="A54" s="50"/>
      <c r="B54" s="54" t="s">
        <v>20</v>
      </c>
      <c r="C54" s="55"/>
      <c r="D54" s="55"/>
      <c r="E54" s="56">
        <v>0</v>
      </c>
      <c r="F54" s="56"/>
      <c r="G54" s="55"/>
      <c r="H54" s="57"/>
      <c r="I54" s="58">
        <v>0</v>
      </c>
      <c r="J54" s="58">
        <v>0</v>
      </c>
      <c r="K54" s="58">
        <v>0</v>
      </c>
      <c r="L54" s="58">
        <v>0</v>
      </c>
      <c r="M54" s="55"/>
    </row>
    <row r="55" spans="1:13" s="7" customFormat="1">
      <c r="A55" s="50">
        <v>3</v>
      </c>
      <c r="B55" s="59" t="s">
        <v>45</v>
      </c>
      <c r="C55" s="55" t="s">
        <v>16</v>
      </c>
      <c r="D55" s="55">
        <v>120</v>
      </c>
      <c r="E55" s="56">
        <v>10800</v>
      </c>
      <c r="F55" s="56"/>
      <c r="G55" s="55" t="s">
        <v>18</v>
      </c>
      <c r="H55" s="57" t="s">
        <v>91</v>
      </c>
      <c r="I55" s="58">
        <v>10800</v>
      </c>
      <c r="J55" s="58">
        <v>0</v>
      </c>
      <c r="K55" s="58">
        <v>0</v>
      </c>
      <c r="L55" s="58">
        <f>I55+J55</f>
        <v>10800</v>
      </c>
      <c r="M55" s="55" t="s">
        <v>38</v>
      </c>
    </row>
    <row r="56" spans="1:13" s="7" customFormat="1">
      <c r="A56" s="50"/>
      <c r="B56" s="54" t="s">
        <v>19</v>
      </c>
      <c r="C56" s="55"/>
      <c r="D56" s="55">
        <v>120</v>
      </c>
      <c r="E56" s="56">
        <v>10800</v>
      </c>
      <c r="F56" s="56"/>
      <c r="G56" s="55"/>
      <c r="H56" s="57"/>
      <c r="I56" s="58">
        <v>10800</v>
      </c>
      <c r="J56" s="58">
        <v>0</v>
      </c>
      <c r="K56" s="58">
        <v>0</v>
      </c>
      <c r="L56" s="58">
        <v>10800</v>
      </c>
      <c r="M56" s="55"/>
    </row>
    <row r="57" spans="1:13" s="7" customFormat="1">
      <c r="A57" s="50"/>
      <c r="B57" s="54" t="s">
        <v>20</v>
      </c>
      <c r="C57" s="55"/>
      <c r="D57" s="55"/>
      <c r="E57" s="56">
        <v>0</v>
      </c>
      <c r="F57" s="56"/>
      <c r="G57" s="55"/>
      <c r="H57" s="57"/>
      <c r="I57" s="58">
        <v>0</v>
      </c>
      <c r="J57" s="58">
        <v>0</v>
      </c>
      <c r="K57" s="58">
        <v>0</v>
      </c>
      <c r="L57" s="58">
        <v>0</v>
      </c>
      <c r="M57" s="55"/>
    </row>
    <row r="58" spans="1:13" s="7" customFormat="1">
      <c r="A58" s="50">
        <v>4</v>
      </c>
      <c r="B58" s="59" t="s">
        <v>50</v>
      </c>
      <c r="C58" s="55" t="s">
        <v>16</v>
      </c>
      <c r="D58" s="55">
        <v>45</v>
      </c>
      <c r="E58" s="56">
        <v>24500</v>
      </c>
      <c r="F58" s="56"/>
      <c r="G58" s="55" t="s">
        <v>18</v>
      </c>
      <c r="H58" s="57">
        <v>23056</v>
      </c>
      <c r="I58" s="58">
        <v>0</v>
      </c>
      <c r="J58" s="58">
        <v>13900</v>
      </c>
      <c r="K58" s="58">
        <v>10600</v>
      </c>
      <c r="L58" s="58">
        <f>J58+K58</f>
        <v>24500</v>
      </c>
      <c r="M58" s="55" t="s">
        <v>38</v>
      </c>
    </row>
    <row r="59" spans="1:13" s="7" customFormat="1">
      <c r="A59" s="37"/>
      <c r="B59" s="54" t="s">
        <v>19</v>
      </c>
      <c r="C59" s="55"/>
      <c r="D59" s="55">
        <v>45</v>
      </c>
      <c r="E59" s="56">
        <v>22655</v>
      </c>
      <c r="F59" s="56"/>
      <c r="G59" s="55"/>
      <c r="H59" s="57"/>
      <c r="I59" s="58">
        <v>0</v>
      </c>
      <c r="J59" s="58">
        <v>12055</v>
      </c>
      <c r="K59" s="58">
        <v>10600</v>
      </c>
      <c r="L59" s="58">
        <f>J59+K59</f>
        <v>22655</v>
      </c>
      <c r="M59" s="55"/>
    </row>
    <row r="60" spans="1:13" s="7" customFormat="1">
      <c r="A60" s="37"/>
      <c r="B60" s="54" t="s">
        <v>20</v>
      </c>
      <c r="C60" s="55"/>
      <c r="D60" s="55"/>
      <c r="E60" s="56">
        <v>1845</v>
      </c>
      <c r="F60" s="56"/>
      <c r="G60" s="55"/>
      <c r="H60" s="57"/>
      <c r="I60" s="58">
        <v>0</v>
      </c>
      <c r="J60" s="58">
        <v>1845</v>
      </c>
      <c r="K60" s="58">
        <v>0</v>
      </c>
      <c r="L60" s="58">
        <f>L58-L59</f>
        <v>1845</v>
      </c>
      <c r="M60" s="55"/>
    </row>
    <row r="61" spans="1:13" s="7" customFormat="1">
      <c r="A61" s="83" t="s">
        <v>25</v>
      </c>
      <c r="B61" s="82"/>
      <c r="C61" s="8" t="s">
        <v>16</v>
      </c>
      <c r="D61" s="8">
        <v>214</v>
      </c>
      <c r="E61" s="9">
        <f>E62</f>
        <v>80500</v>
      </c>
      <c r="F61" s="9"/>
      <c r="G61" s="8"/>
      <c r="H61" s="8"/>
      <c r="I61" s="49">
        <v>0</v>
      </c>
      <c r="J61" s="49">
        <f>J62</f>
        <v>79690</v>
      </c>
      <c r="K61" s="49">
        <f>K62</f>
        <v>810</v>
      </c>
      <c r="L61" s="49">
        <f>L62</f>
        <v>80500</v>
      </c>
      <c r="M61" s="8"/>
    </row>
    <row r="62" spans="1:13" s="7" customFormat="1">
      <c r="A62" s="29">
        <v>1</v>
      </c>
      <c r="B62" s="42" t="s">
        <v>54</v>
      </c>
      <c r="C62" s="31" t="s">
        <v>16</v>
      </c>
      <c r="D62" s="31">
        <v>214</v>
      </c>
      <c r="E62" s="5">
        <v>80500</v>
      </c>
      <c r="F62" s="5"/>
      <c r="G62" s="31" t="s">
        <v>24</v>
      </c>
      <c r="H62" s="31" t="s">
        <v>55</v>
      </c>
      <c r="I62" s="41">
        <v>0</v>
      </c>
      <c r="J62" s="41">
        <v>79690</v>
      </c>
      <c r="K62" s="41">
        <v>810</v>
      </c>
      <c r="L62" s="41">
        <f>SUM(I62:K62)</f>
        <v>80500</v>
      </c>
      <c r="M62" s="31" t="s">
        <v>26</v>
      </c>
    </row>
    <row r="63" spans="1:13">
      <c r="A63" s="14"/>
      <c r="B63" s="26" t="s">
        <v>19</v>
      </c>
      <c r="C63" s="16"/>
      <c r="D63" s="16">
        <v>214</v>
      </c>
      <c r="E63" s="17">
        <v>80300</v>
      </c>
      <c r="F63" s="17"/>
      <c r="G63" s="16"/>
      <c r="H63" s="16"/>
      <c r="I63" s="24">
        <v>0</v>
      </c>
      <c r="J63" s="24">
        <v>79490</v>
      </c>
      <c r="K63" s="24">
        <v>810</v>
      </c>
      <c r="L63" s="24">
        <f>J63+K63</f>
        <v>80300</v>
      </c>
      <c r="M63" s="16"/>
    </row>
    <row r="64" spans="1:13" s="7" customFormat="1">
      <c r="A64" s="40"/>
      <c r="B64" s="26" t="s">
        <v>20</v>
      </c>
      <c r="C64" s="31"/>
      <c r="D64" s="31"/>
      <c r="E64" s="5">
        <v>200</v>
      </c>
      <c r="F64" s="5"/>
      <c r="G64" s="31"/>
      <c r="H64" s="31"/>
      <c r="I64" s="41">
        <v>0</v>
      </c>
      <c r="J64" s="41">
        <v>200</v>
      </c>
      <c r="K64" s="41">
        <v>0</v>
      </c>
      <c r="L64" s="41">
        <v>200</v>
      </c>
      <c r="M64" s="31"/>
    </row>
    <row r="65" spans="1:13" s="7" customFormat="1">
      <c r="A65" s="89" t="s">
        <v>80</v>
      </c>
      <c r="B65" s="90"/>
      <c r="C65" s="76" t="s">
        <v>16</v>
      </c>
      <c r="D65" s="76"/>
      <c r="E65" s="77"/>
      <c r="F65" s="77"/>
      <c r="G65" s="76"/>
      <c r="H65" s="76"/>
      <c r="I65" s="78"/>
      <c r="J65" s="78"/>
      <c r="K65" s="78"/>
      <c r="L65" s="78"/>
      <c r="M65" s="76"/>
    </row>
    <row r="66" spans="1:13" s="7" customFormat="1">
      <c r="A66" s="40">
        <v>1</v>
      </c>
      <c r="B66" s="60" t="s">
        <v>81</v>
      </c>
      <c r="C66" s="31" t="s">
        <v>16</v>
      </c>
      <c r="D66" s="31">
        <v>40</v>
      </c>
      <c r="E66" s="5">
        <v>61800</v>
      </c>
      <c r="F66" s="5"/>
      <c r="G66" s="31" t="s">
        <v>24</v>
      </c>
      <c r="H66" s="31" t="s">
        <v>82</v>
      </c>
      <c r="I66" s="41">
        <v>24000</v>
      </c>
      <c r="J66" s="41">
        <v>31800</v>
      </c>
      <c r="K66" s="41">
        <v>6000</v>
      </c>
      <c r="L66" s="41">
        <f>I66+J66+K66</f>
        <v>61800</v>
      </c>
      <c r="M66" s="31" t="s">
        <v>83</v>
      </c>
    </row>
    <row r="67" spans="1:13" s="7" customFormat="1">
      <c r="A67" s="40"/>
      <c r="B67" s="26" t="s">
        <v>19</v>
      </c>
      <c r="C67" s="31" t="s">
        <v>16</v>
      </c>
      <c r="D67" s="31">
        <v>40</v>
      </c>
      <c r="E67" s="5">
        <v>61640</v>
      </c>
      <c r="F67" s="5"/>
      <c r="G67" s="31"/>
      <c r="H67" s="31"/>
      <c r="I67" s="41">
        <v>24000</v>
      </c>
      <c r="J67" s="41">
        <v>31640</v>
      </c>
      <c r="K67" s="41">
        <v>6000</v>
      </c>
      <c r="L67" s="41">
        <f>I67+J67+K67</f>
        <v>61640</v>
      </c>
      <c r="M67" s="31"/>
    </row>
    <row r="68" spans="1:13" s="7" customFormat="1">
      <c r="A68" s="40"/>
      <c r="B68" s="26" t="s">
        <v>20</v>
      </c>
      <c r="C68" s="31"/>
      <c r="D68" s="31"/>
      <c r="E68" s="5">
        <v>160</v>
      </c>
      <c r="F68" s="5"/>
      <c r="G68" s="31"/>
      <c r="H68" s="31"/>
      <c r="I68" s="41">
        <v>0</v>
      </c>
      <c r="J68" s="41">
        <f>J66-J67</f>
        <v>160</v>
      </c>
      <c r="K68" s="41">
        <v>0</v>
      </c>
      <c r="L68" s="41">
        <f>I68+J68+K68</f>
        <v>160</v>
      </c>
      <c r="M68" s="31"/>
    </row>
    <row r="69" spans="1:13" s="7" customFormat="1">
      <c r="A69" s="40">
        <v>2</v>
      </c>
      <c r="B69" s="60" t="s">
        <v>84</v>
      </c>
      <c r="C69" s="31" t="s">
        <v>16</v>
      </c>
      <c r="D69" s="31">
        <v>72</v>
      </c>
      <c r="E69" s="5">
        <v>61800</v>
      </c>
      <c r="F69" s="5"/>
      <c r="G69" s="31" t="s">
        <v>24</v>
      </c>
      <c r="H69" s="31" t="s">
        <v>85</v>
      </c>
      <c r="I69" s="41">
        <v>31200</v>
      </c>
      <c r="J69" s="41">
        <v>24480</v>
      </c>
      <c r="K69" s="41">
        <v>6120</v>
      </c>
      <c r="L69" s="41">
        <f>I69+J69+K69</f>
        <v>61800</v>
      </c>
      <c r="M69" s="31" t="s">
        <v>26</v>
      </c>
    </row>
    <row r="70" spans="1:13" s="7" customFormat="1">
      <c r="A70" s="40"/>
      <c r="B70" s="26" t="s">
        <v>19</v>
      </c>
      <c r="C70" s="31"/>
      <c r="D70" s="31">
        <v>72</v>
      </c>
      <c r="E70" s="5">
        <v>42000</v>
      </c>
      <c r="F70" s="5"/>
      <c r="G70" s="31"/>
      <c r="H70" s="31"/>
      <c r="I70" s="41">
        <v>11400</v>
      </c>
      <c r="J70" s="41">
        <v>24480</v>
      </c>
      <c r="K70" s="41">
        <v>6120</v>
      </c>
      <c r="L70" s="41">
        <f>I70+J70+K70</f>
        <v>42000</v>
      </c>
      <c r="M70" s="31"/>
    </row>
    <row r="71" spans="1:13" s="7" customFormat="1">
      <c r="A71" s="40"/>
      <c r="B71" s="26" t="s">
        <v>20</v>
      </c>
      <c r="C71" s="31"/>
      <c r="D71" s="31"/>
      <c r="E71" s="5">
        <v>19800</v>
      </c>
      <c r="F71" s="5"/>
      <c r="G71" s="31"/>
      <c r="H71" s="31"/>
      <c r="I71" s="41">
        <f>I69-I70</f>
        <v>19800</v>
      </c>
      <c r="J71" s="41">
        <f>J69-J70</f>
        <v>0</v>
      </c>
      <c r="K71" s="41">
        <f>K69-K70</f>
        <v>0</v>
      </c>
      <c r="L71" s="41">
        <f>L69-L70</f>
        <v>19800</v>
      </c>
      <c r="M71" s="31"/>
    </row>
    <row r="72" spans="1:13" s="7" customFormat="1">
      <c r="A72" s="40">
        <v>3</v>
      </c>
      <c r="B72" s="60" t="s">
        <v>86</v>
      </c>
      <c r="C72" s="31" t="s">
        <v>16</v>
      </c>
      <c r="D72" s="31">
        <v>48</v>
      </c>
      <c r="E72" s="5">
        <v>62100</v>
      </c>
      <c r="F72" s="5"/>
      <c r="G72" s="31" t="s">
        <v>24</v>
      </c>
      <c r="H72" s="31" t="s">
        <v>87</v>
      </c>
      <c r="I72" s="41">
        <v>32400</v>
      </c>
      <c r="J72" s="41">
        <v>24480</v>
      </c>
      <c r="K72" s="41">
        <v>5220</v>
      </c>
      <c r="L72" s="41">
        <f>I72+J72+K72</f>
        <v>62100</v>
      </c>
      <c r="M72" s="31" t="s">
        <v>96</v>
      </c>
    </row>
    <row r="73" spans="1:13" s="7" customFormat="1">
      <c r="A73" s="40"/>
      <c r="B73" s="26" t="s">
        <v>19</v>
      </c>
      <c r="C73" s="31"/>
      <c r="D73" s="31"/>
      <c r="E73" s="5">
        <v>62100</v>
      </c>
      <c r="F73" s="5"/>
      <c r="G73" s="31"/>
      <c r="H73" s="31"/>
      <c r="I73" s="41">
        <v>32400</v>
      </c>
      <c r="J73" s="41">
        <v>24480</v>
      </c>
      <c r="K73" s="41">
        <v>5220</v>
      </c>
      <c r="L73" s="41">
        <f>I73+J73+K73</f>
        <v>62100</v>
      </c>
      <c r="M73" s="31"/>
    </row>
    <row r="74" spans="1:13" s="7" customFormat="1">
      <c r="A74" s="40"/>
      <c r="B74" s="26" t="s">
        <v>20</v>
      </c>
      <c r="C74" s="31"/>
      <c r="D74" s="31"/>
      <c r="E74" s="5">
        <v>0</v>
      </c>
      <c r="F74" s="5"/>
      <c r="G74" s="31"/>
      <c r="H74" s="31"/>
      <c r="I74" s="41">
        <v>0</v>
      </c>
      <c r="J74" s="41">
        <v>0</v>
      </c>
      <c r="K74" s="41">
        <v>0</v>
      </c>
      <c r="L74" s="41">
        <v>0</v>
      </c>
      <c r="M74" s="31"/>
    </row>
    <row r="75" spans="1:13">
      <c r="A75" s="82" t="s">
        <v>56</v>
      </c>
      <c r="B75" s="82"/>
      <c r="C75" s="8" t="s">
        <v>16</v>
      </c>
      <c r="D75" s="8">
        <f>D76+D79+D82+D85+D88+D106+D109</f>
        <v>740</v>
      </c>
      <c r="E75" s="9">
        <f>E76+E79+E82+E85+E88+E106+E109</f>
        <v>163940</v>
      </c>
      <c r="F75" s="9"/>
      <c r="G75" s="8"/>
      <c r="H75" s="8"/>
      <c r="I75" s="49">
        <v>0</v>
      </c>
      <c r="J75" s="49">
        <f>J76+J82+J85+J88+J106+J109</f>
        <v>125900</v>
      </c>
      <c r="K75" s="49">
        <f>K79+K88+K106</f>
        <v>23800</v>
      </c>
      <c r="L75" s="49">
        <f>J75+K75</f>
        <v>149700</v>
      </c>
      <c r="M75" s="8"/>
    </row>
    <row r="76" spans="1:13" s="73" customFormat="1">
      <c r="A76" s="51">
        <v>1</v>
      </c>
      <c r="B76" s="74" t="s">
        <v>64</v>
      </c>
      <c r="C76" s="31" t="s">
        <v>16</v>
      </c>
      <c r="D76" s="31">
        <v>210</v>
      </c>
      <c r="E76" s="5">
        <v>31240</v>
      </c>
      <c r="F76" s="5"/>
      <c r="G76" s="31" t="s">
        <v>18</v>
      </c>
      <c r="H76" s="31" t="s">
        <v>57</v>
      </c>
      <c r="I76" s="41">
        <v>0</v>
      </c>
      <c r="J76" s="41">
        <v>17000</v>
      </c>
      <c r="K76" s="41">
        <v>14240</v>
      </c>
      <c r="L76" s="41">
        <f>J76+K76</f>
        <v>31240</v>
      </c>
      <c r="M76" s="31" t="s">
        <v>58</v>
      </c>
    </row>
    <row r="77" spans="1:13" s="73" customFormat="1">
      <c r="A77" s="81"/>
      <c r="B77" s="31" t="s">
        <v>19</v>
      </c>
      <c r="C77" s="31"/>
      <c r="D77" s="31">
        <v>210</v>
      </c>
      <c r="E77" s="5">
        <v>31240</v>
      </c>
      <c r="F77" s="5"/>
      <c r="G77" s="31"/>
      <c r="H77" s="63">
        <v>23059</v>
      </c>
      <c r="I77" s="41"/>
      <c r="J77" s="41">
        <v>17000</v>
      </c>
      <c r="K77" s="41">
        <v>14240</v>
      </c>
      <c r="L77" s="41">
        <v>31240</v>
      </c>
      <c r="M77" s="31"/>
    </row>
    <row r="78" spans="1:13" s="73" customFormat="1">
      <c r="A78" s="81"/>
      <c r="B78" s="31" t="s">
        <v>20</v>
      </c>
      <c r="C78" s="31"/>
      <c r="D78" s="31"/>
      <c r="E78" s="5">
        <v>0</v>
      </c>
      <c r="F78" s="5"/>
      <c r="G78" s="31"/>
      <c r="H78" s="31"/>
      <c r="I78" s="41"/>
      <c r="J78" s="41">
        <v>0</v>
      </c>
      <c r="K78" s="41">
        <v>0</v>
      </c>
      <c r="L78" s="41">
        <v>0</v>
      </c>
      <c r="M78" s="31"/>
    </row>
    <row r="79" spans="1:13">
      <c r="A79" s="51">
        <v>2</v>
      </c>
      <c r="B79" s="30" t="s">
        <v>63</v>
      </c>
      <c r="C79" s="31" t="s">
        <v>16</v>
      </c>
      <c r="D79" s="31">
        <v>100</v>
      </c>
      <c r="E79" s="5">
        <v>1500</v>
      </c>
      <c r="F79" s="5"/>
      <c r="G79" s="31" t="s">
        <v>18</v>
      </c>
      <c r="H79" s="31" t="s">
        <v>59</v>
      </c>
      <c r="I79" s="41">
        <v>0</v>
      </c>
      <c r="J79" s="41">
        <v>0</v>
      </c>
      <c r="K79" s="41">
        <v>1500</v>
      </c>
      <c r="L79" s="41">
        <v>1500</v>
      </c>
      <c r="M79" s="31" t="s">
        <v>60</v>
      </c>
    </row>
    <row r="80" spans="1:13">
      <c r="A80" s="51"/>
      <c r="B80" s="31" t="s">
        <v>19</v>
      </c>
      <c r="C80" s="30"/>
      <c r="D80" s="30"/>
      <c r="E80" s="5"/>
      <c r="F80" s="5"/>
      <c r="G80" s="30"/>
      <c r="H80" s="30"/>
      <c r="I80" s="75"/>
      <c r="J80" s="75"/>
      <c r="K80" s="75"/>
      <c r="L80" s="75"/>
      <c r="M80" s="30"/>
    </row>
    <row r="81" spans="1:13">
      <c r="A81" s="51"/>
      <c r="B81" s="31" t="s">
        <v>20</v>
      </c>
      <c r="C81" s="30"/>
      <c r="D81" s="30"/>
      <c r="E81" s="5"/>
      <c r="F81" s="5"/>
      <c r="G81" s="30"/>
      <c r="H81" s="30"/>
      <c r="I81" s="75"/>
      <c r="J81" s="75"/>
      <c r="K81" s="75"/>
      <c r="L81" s="75"/>
      <c r="M81" s="30"/>
    </row>
    <row r="82" spans="1:13">
      <c r="A82" s="51">
        <v>3</v>
      </c>
      <c r="B82" s="30" t="s">
        <v>61</v>
      </c>
      <c r="C82" s="31" t="s">
        <v>16</v>
      </c>
      <c r="D82" s="31">
        <v>170</v>
      </c>
      <c r="E82" s="5">
        <v>2000</v>
      </c>
      <c r="F82" s="5"/>
      <c r="G82" s="31" t="s">
        <v>18</v>
      </c>
      <c r="H82" s="63">
        <v>23175</v>
      </c>
      <c r="I82" s="41">
        <v>0</v>
      </c>
      <c r="J82" s="41">
        <v>2000</v>
      </c>
      <c r="K82" s="41">
        <v>0</v>
      </c>
      <c r="L82" s="41">
        <v>2000</v>
      </c>
      <c r="M82" s="31" t="s">
        <v>60</v>
      </c>
    </row>
    <row r="83" spans="1:13">
      <c r="A83" s="51"/>
      <c r="B83" s="31" t="s">
        <v>19</v>
      </c>
      <c r="C83" s="31"/>
      <c r="D83" s="31"/>
      <c r="E83" s="5"/>
      <c r="F83" s="5"/>
      <c r="G83" s="31"/>
      <c r="H83" s="31"/>
      <c r="I83" s="41"/>
      <c r="J83" s="41"/>
      <c r="K83" s="41"/>
      <c r="L83" s="41"/>
      <c r="M83" s="30"/>
    </row>
    <row r="84" spans="1:13">
      <c r="A84" s="51"/>
      <c r="B84" s="31" t="s">
        <v>20</v>
      </c>
      <c r="C84" s="31"/>
      <c r="D84" s="31"/>
      <c r="E84" s="5"/>
      <c r="F84" s="5"/>
      <c r="G84" s="31"/>
      <c r="H84" s="31"/>
      <c r="I84" s="41"/>
      <c r="J84" s="41"/>
      <c r="K84" s="41"/>
      <c r="L84" s="41"/>
      <c r="M84" s="30"/>
    </row>
    <row r="85" spans="1:13">
      <c r="A85" s="51">
        <v>4</v>
      </c>
      <c r="B85" s="30" t="s">
        <v>62</v>
      </c>
      <c r="C85" s="31" t="s">
        <v>16</v>
      </c>
      <c r="D85" s="31">
        <v>40</v>
      </c>
      <c r="E85" s="5">
        <v>17400</v>
      </c>
      <c r="F85" s="5"/>
      <c r="G85" s="31" t="s">
        <v>18</v>
      </c>
      <c r="H85" s="31" t="s">
        <v>57</v>
      </c>
      <c r="I85" s="41">
        <v>0</v>
      </c>
      <c r="J85" s="41">
        <v>17400</v>
      </c>
      <c r="K85" s="41">
        <v>0</v>
      </c>
      <c r="L85" s="41">
        <v>17400</v>
      </c>
      <c r="M85" s="31" t="s">
        <v>60</v>
      </c>
    </row>
    <row r="86" spans="1:13">
      <c r="A86" s="51"/>
      <c r="B86" s="31" t="s">
        <v>19</v>
      </c>
      <c r="C86" s="31"/>
      <c r="D86" s="31"/>
      <c r="E86" s="5"/>
      <c r="F86" s="5"/>
      <c r="G86" s="31"/>
      <c r="H86" s="31"/>
      <c r="I86" s="41"/>
      <c r="J86" s="41"/>
      <c r="K86" s="41"/>
      <c r="L86" s="41"/>
      <c r="M86" s="30"/>
    </row>
    <row r="87" spans="1:13">
      <c r="A87" s="51"/>
      <c r="B87" s="31" t="s">
        <v>20</v>
      </c>
      <c r="C87" s="31"/>
      <c r="D87" s="31"/>
      <c r="E87" s="5"/>
      <c r="F87" s="5"/>
      <c r="G87" s="31"/>
      <c r="H87" s="31"/>
      <c r="I87" s="41"/>
      <c r="J87" s="41"/>
      <c r="K87" s="41"/>
      <c r="L87" s="41"/>
      <c r="M87" s="30"/>
    </row>
    <row r="88" spans="1:13" s="7" customFormat="1">
      <c r="A88" s="51">
        <v>5</v>
      </c>
      <c r="B88" s="30" t="s">
        <v>65</v>
      </c>
      <c r="C88" s="31" t="s">
        <v>16</v>
      </c>
      <c r="D88" s="31">
        <v>110</v>
      </c>
      <c r="E88" s="5">
        <f>E91+E94+E97+E100+E103</f>
        <v>22800</v>
      </c>
      <c r="F88" s="5"/>
      <c r="G88" s="31" t="s">
        <v>18</v>
      </c>
      <c r="H88" s="31"/>
      <c r="I88" s="41">
        <v>0</v>
      </c>
      <c r="J88" s="41">
        <f>J91+J94+J97+J100+J103</f>
        <v>20500</v>
      </c>
      <c r="K88" s="41">
        <f>K94</f>
        <v>2300</v>
      </c>
      <c r="L88" s="41">
        <f>J88+K88</f>
        <v>22800</v>
      </c>
      <c r="M88" s="31" t="s">
        <v>60</v>
      </c>
    </row>
    <row r="89" spans="1:13" s="7" customFormat="1">
      <c r="A89" s="51"/>
      <c r="B89" s="31" t="s">
        <v>19</v>
      </c>
      <c r="C89" s="31"/>
      <c r="D89" s="31"/>
      <c r="E89" s="5">
        <v>22800</v>
      </c>
      <c r="F89" s="5"/>
      <c r="G89" s="31"/>
      <c r="H89" s="31"/>
      <c r="I89" s="41"/>
      <c r="J89" s="41"/>
      <c r="K89" s="41"/>
      <c r="L89" s="41"/>
      <c r="M89" s="30"/>
    </row>
    <row r="90" spans="1:13" s="7" customFormat="1">
      <c r="A90" s="51"/>
      <c r="B90" s="31" t="s">
        <v>20</v>
      </c>
      <c r="C90" s="31"/>
      <c r="D90" s="31"/>
      <c r="E90" s="5">
        <v>0</v>
      </c>
      <c r="F90" s="5"/>
      <c r="G90" s="31"/>
      <c r="H90" s="31"/>
      <c r="I90" s="41"/>
      <c r="J90" s="41"/>
      <c r="K90" s="41"/>
      <c r="L90" s="41"/>
      <c r="M90" s="30"/>
    </row>
    <row r="91" spans="1:13">
      <c r="A91" s="18"/>
      <c r="B91" s="23" t="s">
        <v>66</v>
      </c>
      <c r="C91" s="16" t="s">
        <v>16</v>
      </c>
      <c r="D91" s="16"/>
      <c r="E91" s="17">
        <v>3000</v>
      </c>
      <c r="F91" s="17"/>
      <c r="G91" s="16" t="s">
        <v>18</v>
      </c>
      <c r="H91" s="16" t="s">
        <v>71</v>
      </c>
      <c r="I91" s="24">
        <v>0</v>
      </c>
      <c r="J91" s="24">
        <v>3000</v>
      </c>
      <c r="K91" s="24">
        <v>0</v>
      </c>
      <c r="L91" s="24">
        <v>3000</v>
      </c>
      <c r="M91" s="23"/>
    </row>
    <row r="92" spans="1:13">
      <c r="A92" s="18"/>
      <c r="B92" s="16" t="s">
        <v>19</v>
      </c>
      <c r="C92" s="16"/>
      <c r="D92" s="16"/>
      <c r="E92" s="17"/>
      <c r="F92" s="17"/>
      <c r="G92" s="16"/>
      <c r="H92" s="16"/>
      <c r="I92" s="24"/>
      <c r="J92" s="24"/>
      <c r="K92" s="24"/>
      <c r="L92" s="24"/>
      <c r="M92" s="23"/>
    </row>
    <row r="93" spans="1:13">
      <c r="A93" s="18"/>
      <c r="B93" s="16" t="s">
        <v>20</v>
      </c>
      <c r="C93" s="16"/>
      <c r="D93" s="16"/>
      <c r="E93" s="17"/>
      <c r="F93" s="17"/>
      <c r="G93" s="16"/>
      <c r="H93" s="16"/>
      <c r="I93" s="24"/>
      <c r="J93" s="24"/>
      <c r="K93" s="24"/>
      <c r="L93" s="24"/>
      <c r="M93" s="23"/>
    </row>
    <row r="94" spans="1:13">
      <c r="A94" s="18"/>
      <c r="B94" s="23" t="s">
        <v>67</v>
      </c>
      <c r="C94" s="16" t="s">
        <v>16</v>
      </c>
      <c r="D94" s="16"/>
      <c r="E94" s="17">
        <v>7300</v>
      </c>
      <c r="F94" s="17"/>
      <c r="G94" s="16" t="s">
        <v>18</v>
      </c>
      <c r="H94" s="16" t="s">
        <v>72</v>
      </c>
      <c r="I94" s="24">
        <v>0</v>
      </c>
      <c r="J94" s="24">
        <v>5000</v>
      </c>
      <c r="K94" s="24">
        <v>2300</v>
      </c>
      <c r="L94" s="24">
        <v>7300</v>
      </c>
      <c r="M94" s="23"/>
    </row>
    <row r="95" spans="1:13">
      <c r="A95" s="18"/>
      <c r="B95" s="16" t="s">
        <v>19</v>
      </c>
      <c r="C95" s="16"/>
      <c r="D95" s="16"/>
      <c r="E95" s="17"/>
      <c r="F95" s="17"/>
      <c r="G95" s="16"/>
      <c r="H95" s="16"/>
      <c r="I95" s="24"/>
      <c r="J95" s="24"/>
      <c r="K95" s="24"/>
      <c r="L95" s="24"/>
      <c r="M95" s="23"/>
    </row>
    <row r="96" spans="1:13">
      <c r="A96" s="18"/>
      <c r="B96" s="16" t="s">
        <v>20</v>
      </c>
      <c r="C96" s="16"/>
      <c r="D96" s="16"/>
      <c r="E96" s="17"/>
      <c r="F96" s="17"/>
      <c r="G96" s="16"/>
      <c r="H96" s="16"/>
      <c r="I96" s="24"/>
      <c r="J96" s="24"/>
      <c r="K96" s="24"/>
      <c r="L96" s="24"/>
      <c r="M96" s="23"/>
    </row>
    <row r="97" spans="1:13">
      <c r="A97" s="18"/>
      <c r="B97" s="23" t="s">
        <v>68</v>
      </c>
      <c r="C97" s="16" t="s">
        <v>16</v>
      </c>
      <c r="D97" s="16"/>
      <c r="E97" s="17">
        <v>3000</v>
      </c>
      <c r="F97" s="17"/>
      <c r="G97" s="16" t="s">
        <v>18</v>
      </c>
      <c r="H97" s="16" t="s">
        <v>73</v>
      </c>
      <c r="I97" s="24">
        <v>0</v>
      </c>
      <c r="J97" s="24">
        <v>3000</v>
      </c>
      <c r="K97" s="24">
        <v>0</v>
      </c>
      <c r="L97" s="24">
        <v>3000</v>
      </c>
      <c r="M97" s="23"/>
    </row>
    <row r="98" spans="1:13">
      <c r="A98" s="18"/>
      <c r="B98" s="16" t="s">
        <v>19</v>
      </c>
      <c r="C98" s="16"/>
      <c r="D98" s="16"/>
      <c r="E98" s="17"/>
      <c r="F98" s="17"/>
      <c r="G98" s="16"/>
      <c r="H98" s="16"/>
      <c r="I98" s="24"/>
      <c r="J98" s="24"/>
      <c r="K98" s="24"/>
      <c r="L98" s="24"/>
      <c r="M98" s="23"/>
    </row>
    <row r="99" spans="1:13">
      <c r="A99" s="18"/>
      <c r="B99" s="16" t="s">
        <v>20</v>
      </c>
      <c r="C99" s="16"/>
      <c r="D99" s="16"/>
      <c r="E99" s="17"/>
      <c r="F99" s="17"/>
      <c r="G99" s="16"/>
      <c r="H99" s="16"/>
      <c r="I99" s="24"/>
      <c r="J99" s="24"/>
      <c r="K99" s="24"/>
      <c r="L99" s="24"/>
      <c r="M99" s="23"/>
    </row>
    <row r="100" spans="1:13">
      <c r="A100" s="18"/>
      <c r="B100" s="23" t="s">
        <v>69</v>
      </c>
      <c r="C100" s="16" t="s">
        <v>16</v>
      </c>
      <c r="D100" s="16"/>
      <c r="E100" s="17">
        <v>500</v>
      </c>
      <c r="F100" s="17"/>
      <c r="G100" s="16" t="s">
        <v>18</v>
      </c>
      <c r="H100" s="16" t="s">
        <v>73</v>
      </c>
      <c r="I100" s="24">
        <v>0</v>
      </c>
      <c r="J100" s="24">
        <v>500</v>
      </c>
      <c r="K100" s="24">
        <v>0</v>
      </c>
      <c r="L100" s="24">
        <v>500</v>
      </c>
      <c r="M100" s="23"/>
    </row>
    <row r="101" spans="1:13">
      <c r="A101" s="18"/>
      <c r="B101" s="16" t="s">
        <v>19</v>
      </c>
      <c r="C101" s="23"/>
      <c r="D101" s="23"/>
      <c r="E101" s="17"/>
      <c r="F101" s="17"/>
      <c r="G101" s="23"/>
      <c r="H101" s="23"/>
      <c r="I101" s="72"/>
      <c r="J101" s="72"/>
      <c r="K101" s="72"/>
      <c r="L101" s="72"/>
      <c r="M101" s="23"/>
    </row>
    <row r="102" spans="1:13">
      <c r="A102" s="18"/>
      <c r="B102" s="16" t="s">
        <v>20</v>
      </c>
      <c r="C102" s="23"/>
      <c r="D102" s="23"/>
      <c r="E102" s="17"/>
      <c r="F102" s="17"/>
      <c r="G102" s="23"/>
      <c r="H102" s="23"/>
      <c r="I102" s="72"/>
      <c r="J102" s="72"/>
      <c r="K102" s="72"/>
      <c r="L102" s="72"/>
      <c r="M102" s="23"/>
    </row>
    <row r="103" spans="1:13">
      <c r="A103" s="18"/>
      <c r="B103" s="23" t="s">
        <v>70</v>
      </c>
      <c r="C103" s="16" t="s">
        <v>16</v>
      </c>
      <c r="D103" s="23"/>
      <c r="E103" s="17">
        <v>9000</v>
      </c>
      <c r="F103" s="17"/>
      <c r="G103" s="16" t="s">
        <v>18</v>
      </c>
      <c r="H103" s="16" t="s">
        <v>73</v>
      </c>
      <c r="I103" s="24">
        <v>0</v>
      </c>
      <c r="J103" s="24">
        <v>9000</v>
      </c>
      <c r="K103" s="24">
        <v>0</v>
      </c>
      <c r="L103" s="24">
        <v>9000</v>
      </c>
      <c r="M103" s="23"/>
    </row>
    <row r="104" spans="1:13">
      <c r="A104" s="18"/>
      <c r="B104" s="16" t="s">
        <v>19</v>
      </c>
      <c r="C104" s="23"/>
      <c r="D104" s="23"/>
      <c r="E104" s="17"/>
      <c r="F104" s="17"/>
      <c r="G104" s="23"/>
      <c r="H104" s="23"/>
      <c r="I104" s="72"/>
      <c r="J104" s="72"/>
      <c r="K104" s="72"/>
      <c r="L104" s="72"/>
      <c r="M104" s="23"/>
    </row>
    <row r="105" spans="1:13">
      <c r="A105" s="18"/>
      <c r="B105" s="16" t="s">
        <v>20</v>
      </c>
      <c r="C105" s="23"/>
      <c r="D105" s="23"/>
      <c r="E105" s="17"/>
      <c r="F105" s="17"/>
      <c r="G105" s="23"/>
      <c r="H105" s="23"/>
      <c r="I105" s="72"/>
      <c r="J105" s="72"/>
      <c r="K105" s="72"/>
      <c r="L105" s="72"/>
      <c r="M105" s="23"/>
    </row>
    <row r="106" spans="1:13" s="7" customFormat="1">
      <c r="A106" s="51">
        <v>6</v>
      </c>
      <c r="B106" s="74" t="s">
        <v>74</v>
      </c>
      <c r="C106" s="31" t="s">
        <v>16</v>
      </c>
      <c r="D106" s="31">
        <v>60</v>
      </c>
      <c r="E106" s="5">
        <v>76000</v>
      </c>
      <c r="F106" s="5"/>
      <c r="G106" s="31" t="s">
        <v>18</v>
      </c>
      <c r="H106" s="31" t="s">
        <v>75</v>
      </c>
      <c r="I106" s="41">
        <v>0</v>
      </c>
      <c r="J106" s="41">
        <v>56000</v>
      </c>
      <c r="K106" s="41">
        <v>20000</v>
      </c>
      <c r="L106" s="41">
        <v>76000</v>
      </c>
      <c r="M106" s="31" t="s">
        <v>60</v>
      </c>
    </row>
    <row r="107" spans="1:13" s="7" customFormat="1">
      <c r="A107" s="51"/>
      <c r="B107" s="31" t="s">
        <v>19</v>
      </c>
      <c r="C107" s="31"/>
      <c r="D107" s="31">
        <v>60</v>
      </c>
      <c r="E107" s="5">
        <v>76000</v>
      </c>
      <c r="F107" s="5"/>
      <c r="G107" s="31"/>
      <c r="H107" s="31"/>
      <c r="I107" s="41"/>
      <c r="J107" s="41">
        <v>56000</v>
      </c>
      <c r="K107" s="41">
        <v>20000</v>
      </c>
      <c r="L107" s="41">
        <v>76000</v>
      </c>
      <c r="M107" s="31"/>
    </row>
    <row r="108" spans="1:13" s="7" customFormat="1">
      <c r="A108" s="51"/>
      <c r="B108" s="31" t="s">
        <v>20</v>
      </c>
      <c r="C108" s="31"/>
      <c r="D108" s="31"/>
      <c r="E108" s="5">
        <v>0</v>
      </c>
      <c r="F108" s="5"/>
      <c r="G108" s="31"/>
      <c r="H108" s="31"/>
      <c r="I108" s="41"/>
      <c r="J108" s="41">
        <v>0</v>
      </c>
      <c r="K108" s="41">
        <v>0</v>
      </c>
      <c r="L108" s="41">
        <v>0</v>
      </c>
      <c r="M108" s="31"/>
    </row>
    <row r="109" spans="1:13" s="7" customFormat="1">
      <c r="A109" s="51">
        <v>7</v>
      </c>
      <c r="B109" s="74" t="s">
        <v>76</v>
      </c>
      <c r="C109" s="31" t="s">
        <v>16</v>
      </c>
      <c r="D109" s="31">
        <v>50</v>
      </c>
      <c r="E109" s="5">
        <v>13000</v>
      </c>
      <c r="F109" s="5"/>
      <c r="G109" s="31" t="s">
        <v>18</v>
      </c>
      <c r="H109" s="31" t="s">
        <v>46</v>
      </c>
      <c r="I109" s="41">
        <v>0</v>
      </c>
      <c r="J109" s="41">
        <v>13000</v>
      </c>
      <c r="K109" s="41">
        <v>0</v>
      </c>
      <c r="L109" s="41">
        <v>13000</v>
      </c>
      <c r="M109" s="31" t="s">
        <v>60</v>
      </c>
    </row>
    <row r="110" spans="1:13" s="7" customFormat="1">
      <c r="A110" s="51"/>
      <c r="B110" s="31" t="s">
        <v>19</v>
      </c>
      <c r="C110" s="31"/>
      <c r="D110" s="31">
        <v>50</v>
      </c>
      <c r="E110" s="5">
        <v>10500</v>
      </c>
      <c r="F110" s="5"/>
      <c r="G110" s="31"/>
      <c r="H110" s="31"/>
      <c r="I110" s="41">
        <v>0</v>
      </c>
      <c r="J110" s="41">
        <f>J113+J116</f>
        <v>10500</v>
      </c>
      <c r="K110" s="41">
        <v>0</v>
      </c>
      <c r="L110" s="41">
        <v>10500</v>
      </c>
      <c r="M110" s="31"/>
    </row>
    <row r="111" spans="1:13" s="7" customFormat="1">
      <c r="A111" s="51"/>
      <c r="B111" s="31" t="s">
        <v>20</v>
      </c>
      <c r="C111" s="31"/>
      <c r="D111" s="31"/>
      <c r="E111" s="5">
        <v>2500</v>
      </c>
      <c r="F111" s="5"/>
      <c r="G111" s="31"/>
      <c r="H111" s="31"/>
      <c r="I111" s="41">
        <v>0</v>
      </c>
      <c r="J111" s="41">
        <f>J109-J110</f>
        <v>2500</v>
      </c>
      <c r="K111" s="41">
        <v>0</v>
      </c>
      <c r="L111" s="41">
        <v>2500</v>
      </c>
      <c r="M111" s="31"/>
    </row>
    <row r="112" spans="1:13">
      <c r="A112" s="18"/>
      <c r="B112" s="23" t="s">
        <v>77</v>
      </c>
      <c r="C112" s="16" t="s">
        <v>16</v>
      </c>
      <c r="D112" s="16">
        <v>50</v>
      </c>
      <c r="E112" s="17">
        <v>5250</v>
      </c>
      <c r="F112" s="17"/>
      <c r="G112" s="16" t="s">
        <v>18</v>
      </c>
      <c r="H112" s="16" t="s">
        <v>79</v>
      </c>
      <c r="I112" s="24">
        <v>0</v>
      </c>
      <c r="J112" s="24">
        <v>5250</v>
      </c>
      <c r="K112" s="24">
        <v>0</v>
      </c>
      <c r="L112" s="24">
        <v>5250</v>
      </c>
      <c r="M112" s="23"/>
    </row>
    <row r="113" spans="1:13">
      <c r="A113" s="18"/>
      <c r="B113" s="16" t="s">
        <v>19</v>
      </c>
      <c r="C113" s="16"/>
      <c r="D113" s="16">
        <v>50</v>
      </c>
      <c r="E113" s="17"/>
      <c r="F113" s="17"/>
      <c r="G113" s="16"/>
      <c r="H113" s="25">
        <v>23055</v>
      </c>
      <c r="I113" s="24">
        <v>0</v>
      </c>
      <c r="J113" s="24">
        <v>5250</v>
      </c>
      <c r="K113" s="24">
        <v>0</v>
      </c>
      <c r="L113" s="24">
        <v>5250</v>
      </c>
      <c r="M113" s="23"/>
    </row>
    <row r="114" spans="1:13">
      <c r="A114" s="18"/>
      <c r="B114" s="16" t="s">
        <v>20</v>
      </c>
      <c r="C114" s="16"/>
      <c r="D114" s="16"/>
      <c r="E114" s="17"/>
      <c r="F114" s="17"/>
      <c r="G114" s="16"/>
      <c r="H114" s="16"/>
      <c r="I114" s="24">
        <v>0</v>
      </c>
      <c r="J114" s="24">
        <v>0</v>
      </c>
      <c r="K114" s="24">
        <v>0</v>
      </c>
      <c r="L114" s="24">
        <v>0</v>
      </c>
      <c r="M114" s="23"/>
    </row>
    <row r="115" spans="1:13">
      <c r="A115" s="18"/>
      <c r="B115" s="23" t="s">
        <v>78</v>
      </c>
      <c r="C115" s="16" t="s">
        <v>16</v>
      </c>
      <c r="D115" s="16">
        <v>50</v>
      </c>
      <c r="E115" s="17">
        <v>7750</v>
      </c>
      <c r="F115" s="17"/>
      <c r="G115" s="16" t="s">
        <v>18</v>
      </c>
      <c r="H115" s="16" t="s">
        <v>57</v>
      </c>
      <c r="I115" s="24">
        <v>0</v>
      </c>
      <c r="J115" s="24">
        <v>7750</v>
      </c>
      <c r="K115" s="24">
        <v>0</v>
      </c>
      <c r="L115" s="24">
        <v>7750</v>
      </c>
      <c r="M115" s="23"/>
    </row>
    <row r="116" spans="1:13">
      <c r="A116" s="18"/>
      <c r="B116" s="16" t="s">
        <v>19</v>
      </c>
      <c r="C116" s="23"/>
      <c r="D116" s="23">
        <v>50</v>
      </c>
      <c r="E116" s="17"/>
      <c r="F116" s="17"/>
      <c r="G116" s="23"/>
      <c r="H116" s="25">
        <v>23056</v>
      </c>
      <c r="I116" s="24">
        <v>0</v>
      </c>
      <c r="J116" s="24">
        <v>5250</v>
      </c>
      <c r="K116" s="24">
        <v>0</v>
      </c>
      <c r="L116" s="24">
        <v>5250</v>
      </c>
      <c r="M116" s="23"/>
    </row>
    <row r="117" spans="1:13">
      <c r="A117" s="18"/>
      <c r="B117" s="16" t="s">
        <v>20</v>
      </c>
      <c r="C117" s="23"/>
      <c r="D117" s="23"/>
      <c r="E117" s="17"/>
      <c r="F117" s="17"/>
      <c r="G117" s="23"/>
      <c r="H117" s="23"/>
      <c r="I117" s="24"/>
      <c r="J117" s="24">
        <v>2500</v>
      </c>
      <c r="K117" s="24"/>
      <c r="L117" s="24">
        <v>2500</v>
      </c>
      <c r="M117" s="23"/>
    </row>
  </sheetData>
  <mergeCells count="18">
    <mergeCell ref="A1:M1"/>
    <mergeCell ref="A2:M2"/>
    <mergeCell ref="A3:M3"/>
    <mergeCell ref="A4:A5"/>
    <mergeCell ref="B4:B5"/>
    <mergeCell ref="C4:D4"/>
    <mergeCell ref="E4:G4"/>
    <mergeCell ref="H4:H5"/>
    <mergeCell ref="I4:K4"/>
    <mergeCell ref="L4:L5"/>
    <mergeCell ref="A75:B75"/>
    <mergeCell ref="A61:B61"/>
    <mergeCell ref="M4:M5"/>
    <mergeCell ref="A6:B6"/>
    <mergeCell ref="A7:B7"/>
    <mergeCell ref="A32:B32"/>
    <mergeCell ref="A48:B48"/>
    <mergeCell ref="A65:B65"/>
  </mergeCells>
  <pageMargins left="0.70866141732283472" right="0.31496062992125984" top="0.35433070866141736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2021-01-19T05:00:03Z</cp:lastPrinted>
  <dcterms:created xsi:type="dcterms:W3CDTF">2019-09-17T04:02:27Z</dcterms:created>
  <dcterms:modified xsi:type="dcterms:W3CDTF">2021-06-16T03:24:29Z</dcterms:modified>
</cp:coreProperties>
</file>