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ปี 64\จัดทำงบ 64\รายงานผลการดำเนินโครงการปี 2564\"/>
    </mc:Choice>
  </mc:AlternateContent>
  <bookViews>
    <workbookView xWindow="0" yWindow="0" windowWidth="7470" windowHeight="2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G29" i="1"/>
  <c r="F29" i="1"/>
  <c r="G28" i="1"/>
  <c r="F28" i="1"/>
  <c r="G27" i="1"/>
  <c r="F27" i="1"/>
  <c r="E27" i="1"/>
  <c r="D27" i="1"/>
  <c r="F23" i="1"/>
  <c r="E23" i="1"/>
  <c r="E30" i="1" s="1"/>
  <c r="D23" i="1"/>
  <c r="G23" i="1" s="1"/>
  <c r="F12" i="1"/>
  <c r="E12" i="1"/>
  <c r="E11" i="1" s="1"/>
  <c r="D12" i="1"/>
  <c r="G12" i="1" s="1"/>
  <c r="G10" i="1"/>
  <c r="F10" i="1"/>
  <c r="E9" i="1"/>
  <c r="G9" i="1" s="1"/>
  <c r="D9" i="1"/>
  <c r="F9" i="1" s="1"/>
  <c r="D8" i="1"/>
  <c r="G8" i="1" s="1"/>
  <c r="G7" i="1"/>
  <c r="D7" i="1"/>
  <c r="F7" i="1" s="1"/>
  <c r="G6" i="1"/>
  <c r="F6" i="1"/>
  <c r="E5" i="1"/>
  <c r="E13" i="1" s="1"/>
  <c r="D5" i="1"/>
  <c r="F30" i="1" l="1"/>
  <c r="G30" i="1"/>
  <c r="F5" i="1"/>
  <c r="F8" i="1"/>
  <c r="D11" i="1"/>
  <c r="F11" i="1" s="1"/>
  <c r="G5" i="1"/>
  <c r="F13" i="1" l="1"/>
  <c r="G11" i="1"/>
  <c r="D13" i="1"/>
  <c r="G13" i="1" s="1"/>
</calcChain>
</file>

<file path=xl/sharedStrings.xml><?xml version="1.0" encoding="utf-8"?>
<sst xmlns="http://schemas.openxmlformats.org/spreadsheetml/2006/main" count="43" uniqueCount="31">
  <si>
    <t>คณะศิลปศาสตร์</t>
  </si>
  <si>
    <t>รายงานทางการเงินประจำปีงบประมาณ 2562 (เงินรายได้)</t>
  </si>
  <si>
    <t>รวมทั้ง 4 ไตรมาส (1 ต.ค. 61 - 30 ก.ย. 62)</t>
  </si>
  <si>
    <t>รายละเอียดงบ</t>
  </si>
  <si>
    <t>เงินที่ได้รับจัดสรร</t>
  </si>
  <si>
    <t xml:space="preserve">ใช้ไป </t>
  </si>
  <si>
    <t>คงเหลือ</t>
  </si>
  <si>
    <t>คิดเป็น %</t>
  </si>
  <si>
    <t>งบดำเนินงาน</t>
  </si>
  <si>
    <t>ค่าตอบแทน</t>
  </si>
  <si>
    <t>­</t>
  </si>
  <si>
    <t>ค่าใช้สอย</t>
  </si>
  <si>
    <t>­­</t>
  </si>
  <si>
    <t>ค่าวัสดุ</t>
  </si>
  <si>
    <t>­­­</t>
  </si>
  <si>
    <t>งบอุดหนุน</t>
  </si>
  <si>
    <t>ค่าสมาชิกฯ</t>
  </si>
  <si>
    <t>งบรายจ่ายอื่น (โครงการ)</t>
  </si>
  <si>
    <t>ด้านผู้สำเร็จการศึกษาสังคมศาสตร์</t>
  </si>
  <si>
    <t>รวมทั้งสิ้น</t>
  </si>
  <si>
    <t>*</t>
  </si>
  <si>
    <t xml:space="preserve">จากเดิม ค่าตอบแทนมี 5,616,000 บาท โอนค่าตอบแทน จำนวนเงิน 500,000 บาท </t>
  </si>
  <si>
    <t>ไปหมวด ค่าใช้สอยและค่าวัสดุ ทำให้ยอดค่าตอบแทนคงเหลือ 5,116,300 บาท</t>
  </si>
  <si>
    <t>**</t>
  </si>
  <si>
    <t>ได้รับการโอนเงินจากหมวดค่าตอบแทน มาใช้จ่ายค่าใช้สอย จำนวน 200,000 บาท คงเหลือ 561,300 บาท</t>
  </si>
  <si>
    <t>***</t>
  </si>
  <si>
    <t>ได้รับการโอนเงินจากหมวดค่าตอบแทน มาใช้จ่ายค่าวัสดุ จำนวน 300,000 บาท คงเหลือ 635,000 บาท</t>
  </si>
  <si>
    <t>รายงานทางการเงินประจำปีงบประมาณ 2562 (เงินแผ่นดิน)</t>
  </si>
  <si>
    <t>ไตรมาสที่ 4 (1 ก.ค. 62 - 30 ก.ย. 62)</t>
  </si>
  <si>
    <t>ด้านบริการวิชาการ</t>
  </si>
  <si>
    <t>ด้านทำนุบำรุงศิลปศาสตร์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</si>
</sst>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4" fontId="3" fillId="0" borderId="4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5" fillId="0" borderId="3" xfId="0" applyFont="1" applyBorder="1" applyAlignment="1">
      <alignment horizontal="right"/>
    </xf>
    <xf numFmtId="4" fontId="4" fillId="0" borderId="5" xfId="0" applyNumberFormat="1" applyFont="1" applyBorder="1" applyAlignment="1">
      <alignment horizontal="center"/>
    </xf>
    <xf numFmtId="0" fontId="4" fillId="0" borderId="3" xfId="0" applyFont="1" applyBorder="1"/>
    <xf numFmtId="4" fontId="3" fillId="0" borderId="6" xfId="0" applyNumberFormat="1" applyFont="1" applyBorder="1" applyAlignment="1">
      <alignment horizontal="center"/>
    </xf>
    <xf numFmtId="0" fontId="1" fillId="0" borderId="0" xfId="0" applyFont="1"/>
    <xf numFmtId="4" fontId="4" fillId="0" borderId="6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4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J7" sqref="J7"/>
    </sheetView>
  </sheetViews>
  <sheetFormatPr defaultRowHeight="15"/>
  <cols>
    <col min="1" max="1" width="6.5703125" customWidth="1"/>
    <col min="2" max="2" width="15.7109375" customWidth="1"/>
    <col min="3" max="3" width="17" customWidth="1"/>
    <col min="4" max="6" width="15.7109375" customWidth="1"/>
    <col min="7" max="7" width="10.7109375" customWidth="1"/>
  </cols>
  <sheetData>
    <row r="1" spans="1:7" ht="27.75">
      <c r="A1" s="1" t="s">
        <v>0</v>
      </c>
      <c r="B1" s="1"/>
      <c r="C1" s="1"/>
      <c r="D1" s="1"/>
      <c r="E1" s="1"/>
      <c r="F1" s="1"/>
      <c r="G1" s="1"/>
    </row>
    <row r="2" spans="1:7" ht="27.75">
      <c r="A2" s="1" t="s">
        <v>1</v>
      </c>
      <c r="B2" s="1"/>
      <c r="C2" s="1"/>
      <c r="D2" s="1"/>
      <c r="E2" s="1"/>
      <c r="F2" s="1"/>
      <c r="G2" s="1"/>
    </row>
    <row r="3" spans="1:7" ht="27.75">
      <c r="A3" s="1" t="s">
        <v>2</v>
      </c>
      <c r="B3" s="1"/>
      <c r="C3" s="1"/>
      <c r="D3" s="1"/>
      <c r="E3" s="1"/>
      <c r="F3" s="1"/>
      <c r="G3" s="1"/>
    </row>
    <row r="4" spans="1:7" ht="24">
      <c r="A4" s="2" t="s">
        <v>3</v>
      </c>
      <c r="B4" s="2"/>
      <c r="C4" s="2"/>
      <c r="D4" s="3" t="s">
        <v>4</v>
      </c>
      <c r="E4" s="3" t="s">
        <v>5</v>
      </c>
      <c r="F4" s="3" t="s">
        <v>6</v>
      </c>
      <c r="G4" s="3" t="s">
        <v>7</v>
      </c>
    </row>
    <row r="5" spans="1:7" ht="24">
      <c r="A5" s="4" t="s">
        <v>8</v>
      </c>
      <c r="B5" s="5"/>
      <c r="C5" s="6"/>
      <c r="D5" s="7">
        <f>D6+D7+D8</f>
        <v>6380600</v>
      </c>
      <c r="E5" s="7">
        <f>E6+E7+E8</f>
        <v>4372318.8</v>
      </c>
      <c r="F5" s="8">
        <f>D5-E5</f>
        <v>2008281.2000000002</v>
      </c>
      <c r="G5" s="8">
        <f>E5*100/D5</f>
        <v>68.525198257217184</v>
      </c>
    </row>
    <row r="6" spans="1:7" ht="24">
      <c r="A6" s="9"/>
      <c r="B6" s="10" t="s">
        <v>9</v>
      </c>
      <c r="C6" s="11" t="s">
        <v>10</v>
      </c>
      <c r="D6" s="12">
        <v>5166300</v>
      </c>
      <c r="E6" s="12">
        <v>3220985</v>
      </c>
      <c r="F6" s="12">
        <f>D6-E6</f>
        <v>1945315</v>
      </c>
      <c r="G6" s="12">
        <f>E6*100/D6</f>
        <v>62.346069721076979</v>
      </c>
    </row>
    <row r="7" spans="1:7" ht="24">
      <c r="A7" s="9"/>
      <c r="B7" s="10" t="s">
        <v>11</v>
      </c>
      <c r="C7" s="11" t="s">
        <v>12</v>
      </c>
      <c r="D7" s="12">
        <f>361300+200000</f>
        <v>561300</v>
      </c>
      <c r="E7" s="12">
        <v>502794.1</v>
      </c>
      <c r="F7" s="12">
        <f t="shared" ref="F7:F9" si="0">D7-E7</f>
        <v>58505.900000000023</v>
      </c>
      <c r="G7" s="12">
        <f t="shared" ref="G7:G12" si="1">E7*100/D7</f>
        <v>89.576714769285587</v>
      </c>
    </row>
    <row r="8" spans="1:7" ht="24">
      <c r="A8" s="9"/>
      <c r="B8" s="10" t="s">
        <v>13</v>
      </c>
      <c r="C8" s="11" t="s">
        <v>14</v>
      </c>
      <c r="D8" s="12">
        <f>353000+300000</f>
        <v>653000</v>
      </c>
      <c r="E8" s="12">
        <v>648539.69999999995</v>
      </c>
      <c r="F8" s="12">
        <f t="shared" si="0"/>
        <v>4460.3000000000466</v>
      </c>
      <c r="G8" s="12">
        <f t="shared" si="1"/>
        <v>99.316952526799369</v>
      </c>
    </row>
    <row r="9" spans="1:7" ht="24">
      <c r="A9" s="4" t="s">
        <v>15</v>
      </c>
      <c r="B9" s="5"/>
      <c r="C9" s="6"/>
      <c r="D9" s="8">
        <f>D10</f>
        <v>7000</v>
      </c>
      <c r="E9" s="8">
        <f>E10</f>
        <v>4708</v>
      </c>
      <c r="F9" s="8">
        <f t="shared" si="0"/>
        <v>2292</v>
      </c>
      <c r="G9" s="8">
        <f t="shared" si="1"/>
        <v>67.257142857142853</v>
      </c>
    </row>
    <row r="10" spans="1:7" ht="24">
      <c r="A10" s="9"/>
      <c r="B10" s="10" t="s">
        <v>16</v>
      </c>
      <c r="C10" s="13"/>
      <c r="D10" s="12">
        <v>7000</v>
      </c>
      <c r="E10" s="12">
        <v>4708</v>
      </c>
      <c r="F10" s="12">
        <f>D10-E10</f>
        <v>2292</v>
      </c>
      <c r="G10" s="12">
        <f t="shared" si="1"/>
        <v>67.257142857142853</v>
      </c>
    </row>
    <row r="11" spans="1:7" s="15" customFormat="1" ht="24">
      <c r="A11" s="4" t="s">
        <v>17</v>
      </c>
      <c r="B11" s="5"/>
      <c r="C11" s="6"/>
      <c r="D11" s="14">
        <f>D12</f>
        <v>156400</v>
      </c>
      <c r="E11" s="14">
        <f>E12</f>
        <v>150365</v>
      </c>
      <c r="F11" s="8">
        <f t="shared" ref="F11:F12" si="2">D11-E11</f>
        <v>6035</v>
      </c>
      <c r="G11" s="8">
        <f t="shared" si="1"/>
        <v>96.141304347826093</v>
      </c>
    </row>
    <row r="12" spans="1:7" ht="24">
      <c r="A12" s="9"/>
      <c r="B12" s="10" t="s">
        <v>18</v>
      </c>
      <c r="C12" s="13"/>
      <c r="D12" s="16">
        <f>37000+60000+37000+22400</f>
        <v>156400</v>
      </c>
      <c r="E12" s="16">
        <f>34940+57235+37000+21190</f>
        <v>150365</v>
      </c>
      <c r="F12" s="12">
        <f t="shared" si="2"/>
        <v>6035</v>
      </c>
      <c r="G12" s="12">
        <f t="shared" si="1"/>
        <v>96.141304347826093</v>
      </c>
    </row>
    <row r="13" spans="1:7" ht="24">
      <c r="A13" s="2" t="s">
        <v>19</v>
      </c>
      <c r="B13" s="2"/>
      <c r="C13" s="2"/>
      <c r="D13" s="17">
        <f>D5+D9+D11</f>
        <v>6544000</v>
      </c>
      <c r="E13" s="17">
        <f>E5+E9+E11</f>
        <v>4527391.8</v>
      </c>
      <c r="F13" s="17">
        <f>F5+F9+F11</f>
        <v>2016608.2000000002</v>
      </c>
      <c r="G13" s="17">
        <f>E13*100/D13</f>
        <v>69.183860024449871</v>
      </c>
    </row>
    <row r="14" spans="1:7" ht="24">
      <c r="A14" s="18" t="s">
        <v>20</v>
      </c>
      <c r="B14" s="19" t="s">
        <v>21</v>
      </c>
    </row>
    <row r="15" spans="1:7" ht="24">
      <c r="A15" s="18"/>
      <c r="B15" s="19" t="s">
        <v>22</v>
      </c>
    </row>
    <row r="16" spans="1:7" ht="24">
      <c r="A16" s="18" t="s">
        <v>23</v>
      </c>
      <c r="B16" s="19" t="s">
        <v>24</v>
      </c>
    </row>
    <row r="17" spans="1:7" ht="24">
      <c r="A17" s="18" t="s">
        <v>25</v>
      </c>
      <c r="B17" s="19" t="s">
        <v>26</v>
      </c>
    </row>
    <row r="19" spans="1:7" ht="27.75">
      <c r="A19" s="1" t="s">
        <v>0</v>
      </c>
      <c r="B19" s="1"/>
      <c r="C19" s="1"/>
      <c r="D19" s="1"/>
      <c r="E19" s="1"/>
      <c r="F19" s="1"/>
      <c r="G19" s="1"/>
    </row>
    <row r="20" spans="1:7" ht="27.75">
      <c r="A20" s="1" t="s">
        <v>27</v>
      </c>
      <c r="B20" s="1"/>
      <c r="C20" s="1"/>
      <c r="D20" s="1"/>
      <c r="E20" s="1"/>
      <c r="F20" s="1"/>
      <c r="G20" s="1"/>
    </row>
    <row r="21" spans="1:7" ht="27.75">
      <c r="A21" s="1" t="s">
        <v>28</v>
      </c>
      <c r="B21" s="1"/>
      <c r="C21" s="1"/>
      <c r="D21" s="1"/>
      <c r="E21" s="1"/>
      <c r="F21" s="1"/>
      <c r="G21" s="1"/>
    </row>
    <row r="22" spans="1:7" ht="24">
      <c r="A22" s="2" t="s">
        <v>3</v>
      </c>
      <c r="B22" s="2"/>
      <c r="C22" s="2"/>
      <c r="D22" s="3" t="s">
        <v>4</v>
      </c>
      <c r="E22" s="3" t="s">
        <v>5</v>
      </c>
      <c r="F22" s="3" t="s">
        <v>6</v>
      </c>
      <c r="G22" s="3" t="s">
        <v>7</v>
      </c>
    </row>
    <row r="23" spans="1:7" ht="24">
      <c r="A23" s="4" t="s">
        <v>8</v>
      </c>
      <c r="B23" s="5"/>
      <c r="C23" s="6"/>
      <c r="D23" s="7">
        <f>D30</f>
        <v>70300</v>
      </c>
      <c r="E23" s="7">
        <f>E26+E25</f>
        <v>70292</v>
      </c>
      <c r="F23" s="7">
        <f>D23-E23</f>
        <v>8</v>
      </c>
      <c r="G23" s="20">
        <f>E23*100/D23</f>
        <v>99.98862019914651</v>
      </c>
    </row>
    <row r="24" spans="1:7" ht="24">
      <c r="A24" s="9"/>
      <c r="B24" s="10" t="s">
        <v>9</v>
      </c>
      <c r="C24" s="13"/>
      <c r="D24" s="12">
        <v>30300</v>
      </c>
      <c r="E24" s="12">
        <v>0</v>
      </c>
      <c r="F24" s="12">
        <v>0</v>
      </c>
      <c r="G24" s="21"/>
    </row>
    <row r="25" spans="1:7" ht="24">
      <c r="A25" s="9"/>
      <c r="B25" s="10" t="s">
        <v>11</v>
      </c>
      <c r="C25" s="13"/>
      <c r="D25" s="12">
        <v>11300</v>
      </c>
      <c r="E25" s="12">
        <v>8232</v>
      </c>
      <c r="F25" s="12">
        <v>0</v>
      </c>
      <c r="G25" s="21"/>
    </row>
    <row r="26" spans="1:7" ht="24">
      <c r="A26" s="9"/>
      <c r="B26" s="10" t="s">
        <v>13</v>
      </c>
      <c r="C26" s="13"/>
      <c r="D26" s="16">
        <v>28700</v>
      </c>
      <c r="E26" s="16">
        <v>62060</v>
      </c>
      <c r="F26" s="12">
        <v>0</v>
      </c>
      <c r="G26" s="21"/>
    </row>
    <row r="27" spans="1:7" s="15" customFormat="1" ht="24">
      <c r="A27" s="4" t="s">
        <v>17</v>
      </c>
      <c r="B27" s="5"/>
      <c r="C27" s="6"/>
      <c r="D27" s="21">
        <f>D28+D29</f>
        <v>608600</v>
      </c>
      <c r="E27" s="21">
        <f>E28+E29</f>
        <v>578980</v>
      </c>
      <c r="F27" s="14">
        <f>F28+F29</f>
        <v>29620</v>
      </c>
      <c r="G27" s="8">
        <f t="shared" ref="G27:G29" si="3">E27*100/D27</f>
        <v>95.133092343082481</v>
      </c>
    </row>
    <row r="28" spans="1:7" ht="24">
      <c r="A28" s="9"/>
      <c r="B28" s="10" t="s">
        <v>29</v>
      </c>
      <c r="C28" s="13"/>
      <c r="D28" s="22">
        <v>558600</v>
      </c>
      <c r="E28" s="22">
        <v>529480</v>
      </c>
      <c r="F28" s="12">
        <f t="shared" ref="F28:F29" si="4">D28-E28</f>
        <v>29120</v>
      </c>
      <c r="G28" s="12">
        <f t="shared" si="3"/>
        <v>94.786967418546368</v>
      </c>
    </row>
    <row r="29" spans="1:7" ht="24">
      <c r="A29" s="9"/>
      <c r="B29" s="10" t="s">
        <v>30</v>
      </c>
      <c r="C29" s="13"/>
      <c r="D29" s="16">
        <v>50000</v>
      </c>
      <c r="E29" s="16">
        <v>49500</v>
      </c>
      <c r="F29" s="12">
        <f t="shared" si="4"/>
        <v>500</v>
      </c>
      <c r="G29" s="12">
        <f t="shared" si="3"/>
        <v>99</v>
      </c>
    </row>
    <row r="30" spans="1:7" ht="24">
      <c r="A30" s="23" t="s">
        <v>19</v>
      </c>
      <c r="B30" s="24"/>
      <c r="C30" s="25"/>
      <c r="D30" s="17">
        <f>D24+D25+D26</f>
        <v>70300</v>
      </c>
      <c r="E30" s="17">
        <f>E23</f>
        <v>70292</v>
      </c>
      <c r="F30" s="17">
        <f>D30-E30</f>
        <v>8</v>
      </c>
      <c r="G30" s="17">
        <f>E30*100/D30</f>
        <v>99.98862019914651</v>
      </c>
    </row>
  </sheetData>
  <mergeCells count="10">
    <mergeCell ref="A20:G20"/>
    <mergeCell ref="A21:G21"/>
    <mergeCell ref="A22:C22"/>
    <mergeCell ref="A30:C30"/>
    <mergeCell ref="A1:G1"/>
    <mergeCell ref="A2:G2"/>
    <mergeCell ref="A3:G3"/>
    <mergeCell ref="A4:C4"/>
    <mergeCell ref="A13:C13"/>
    <mergeCell ref="A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2022-04-29T08:45:45Z</dcterms:created>
  <dcterms:modified xsi:type="dcterms:W3CDTF">2022-04-29T08:46:25Z</dcterms:modified>
</cp:coreProperties>
</file>